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345" firstSheet="2" activeTab="4"/>
  </bookViews>
  <sheets>
    <sheet name="Moles of GFP" sheetId="1" r:id="rId1"/>
    <sheet name="Molecules of GFP" sheetId="2" r:id="rId2"/>
    <sheet name="Transfer Function" sheetId="3" r:id="rId3"/>
    <sheet name="TransferFunction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<sst xmlns="http://schemas.openxmlformats.org/spreadsheetml/2006/main" count="642" uniqueCount="66">
  <si>
    <t xml:space="preserve">D04     </t>
  </si>
  <si>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</si>
  <si>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</si>
  <si>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</si>
  <si>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</si>
  <si>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</si>
  <si>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</si>
  <si>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</si>
  <si>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</si>
  <si>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</si>
  <si>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Number</t>
  </si>
  <si>
    <t xml:space="preserve">D06     </t>
  </si>
  <si>
    <t xml:space="preserve">D08     </t>
  </si>
  <si>
    <t xml:space="preserve">E07     </t>
  </si>
  <si>
    <t xml:space="preserve">C05     </t>
  </si>
  <si>
    <t>Average</t>
  </si>
  <si>
    <t>Average of samples</t>
  </si>
  <si>
    <t xml:space="preserve">B02     </t>
  </si>
  <si>
    <t xml:space="preserve">B04     </t>
  </si>
  <si>
    <t xml:space="preserve">B06     </t>
  </si>
  <si>
    <t xml:space="preserve">B08     </t>
  </si>
  <si>
    <t xml:space="preserve">B10     </t>
  </si>
  <si>
    <t xml:space="preserve">C03     </t>
  </si>
  <si>
    <t xml:space="preserve">C07     </t>
  </si>
  <si>
    <t xml:space="preserve">C09     </t>
  </si>
  <si>
    <t xml:space="preserve">C11     </t>
  </si>
  <si>
    <t xml:space="preserve">D02     </t>
  </si>
  <si>
    <t xml:space="preserve">D10     </t>
  </si>
  <si>
    <t xml:space="preserve">E03     </t>
  </si>
  <si>
    <t xml:space="preserve">E09     </t>
  </si>
  <si>
    <t xml:space="preserve">E11     </t>
  </si>
  <si>
    <t xml:space="preserve">F02     </t>
  </si>
  <si>
    <t xml:space="preserve">F04     </t>
  </si>
  <si>
    <t xml:space="preserve">F06     </t>
  </si>
  <si>
    <t xml:space="preserve">F08     </t>
  </si>
  <si>
    <t xml:space="preserve">G03     </t>
  </si>
  <si>
    <t xml:space="preserve">G05     </t>
  </si>
  <si>
    <t>Name (AHL)</t>
  </si>
  <si>
    <t>5nM</t>
  </si>
  <si>
    <t>10nM</t>
  </si>
  <si>
    <t>15nM</t>
  </si>
  <si>
    <t>20nM</t>
  </si>
  <si>
    <t>50nM</t>
  </si>
  <si>
    <t>100nM</t>
  </si>
  <si>
    <t>1000nM</t>
  </si>
  <si>
    <t>0nM</t>
  </si>
  <si>
    <t>Time\AHL concentration</t>
  </si>
  <si>
    <t>1000nM + empty vector</t>
  </si>
  <si>
    <t>40ul cell extract + 3ul AHL + 17ul DNA</t>
  </si>
  <si>
    <t>40ul cell extract + 3ul AHL + 17ul empty vector</t>
  </si>
  <si>
    <t>40ul cell extract + 3ul nuclease free water + 17ul DNA</t>
  </si>
  <si>
    <t>Standard Deviation</t>
  </si>
  <si>
    <t>Std dev</t>
  </si>
  <si>
    <t>GFPmolecules against [AHL] nM</t>
  </si>
  <si>
    <t>Graph 1.1</t>
  </si>
  <si>
    <t>Fluorescence</t>
  </si>
  <si>
    <t>GFPmolecules per plasmid against [AHL] nM</t>
  </si>
  <si>
    <t>nano moles of GFP syn vs [AHL]nM</t>
  </si>
  <si>
    <t>concentration micro moles(nM) against [AHL] nM</t>
  </si>
  <si>
    <t>Max Rate of Synthesis is 60-90</t>
  </si>
  <si>
    <t>Molecules per plasmid</t>
  </si>
  <si>
    <t>90-60</t>
  </si>
  <si>
    <t>*200</t>
  </si>
  <si>
    <t>AHL(M)</t>
  </si>
  <si>
    <t>AHL(nM)</t>
  </si>
  <si>
    <t>GFP molecules syn per sec per 200 plasmids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</si>
</sst>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809]dd\ mmmm\ yyyy"/>
    <numFmt numFmtId="170" formatCode="0.E+0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75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.25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3.25"/>
      <name val="Arial"/>
      <family val="2"/>
    </font>
    <font>
      <b/>
      <sz val="15.25"/>
      <name val="Arial"/>
      <family val="2"/>
    </font>
    <font>
      <sz val="9.5"/>
      <name val="Arial"/>
      <family val="0"/>
    </font>
    <font>
      <b/>
      <vertAlign val="subscript"/>
      <sz val="15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AHL Concentration vs Nano Moles of GFPmut3b synthesised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0725"/>
          <c:w val="0.86775"/>
          <c:h val="0.72125"/>
        </c:manualLayout>
      </c:layout>
      <c:scatterChart>
        <c:scatterStyle val="lineMarker"/>
        <c:varyColors val="0"/>
        <c:ser>
          <c:idx val="0"/>
          <c:order val="0"/>
          <c:tx>
            <c:v>5nM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Data'!$L$111:$L$124</c:f>
              <c:numCache>
                <c:ptCount val="14"/>
                <c:pt idx="0">
                  <c:v>1220833333.3333333</c:v>
                </c:pt>
                <c:pt idx="1">
                  <c:v>1500000000</c:v>
                </c:pt>
                <c:pt idx="2">
                  <c:v>5577500000</c:v>
                </c:pt>
                <c:pt idx="3">
                  <c:v>10640833333.333334</c:v>
                </c:pt>
                <c:pt idx="4">
                  <c:v>13124166666.666666</c:v>
                </c:pt>
                <c:pt idx="5">
                  <c:v>15029166666.666666</c:v>
                </c:pt>
                <c:pt idx="6">
                  <c:v>16356666666.666666</c:v>
                </c:pt>
                <c:pt idx="7">
                  <c:v>15890000000</c:v>
                </c:pt>
                <c:pt idx="8">
                  <c:v>16445000000</c:v>
                </c:pt>
                <c:pt idx="9">
                  <c:v>17065000000</c:v>
                </c:pt>
                <c:pt idx="10">
                  <c:v>17402500000</c:v>
                </c:pt>
                <c:pt idx="11">
                  <c:v>17750000000</c:v>
                </c:pt>
                <c:pt idx="12">
                  <c:v>18301250000</c:v>
                </c:pt>
                <c:pt idx="13">
                  <c:v>18176250000</c:v>
                </c:pt>
              </c:numCache>
            </c:numRef>
          </c:yVal>
          <c:smooth val="0"/>
        </c:ser>
        <c:ser>
          <c:idx val="1"/>
          <c:order val="1"/>
          <c:tx>
            <c:v>10nM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Data'!$N$111:$N$124</c:f>
              <c:numCache>
                <c:ptCount val="14"/>
                <c:pt idx="0">
                  <c:v>1200833333.3333333</c:v>
                </c:pt>
                <c:pt idx="1">
                  <c:v>2660000000</c:v>
                </c:pt>
                <c:pt idx="2">
                  <c:v>14957500000</c:v>
                </c:pt>
                <c:pt idx="3">
                  <c:v>30050000000</c:v>
                </c:pt>
                <c:pt idx="4">
                  <c:v>37933333333.333336</c:v>
                </c:pt>
                <c:pt idx="5">
                  <c:v>44315000000</c:v>
                </c:pt>
                <c:pt idx="6">
                  <c:v>47122500000</c:v>
                </c:pt>
                <c:pt idx="7">
                  <c:v>56300000000</c:v>
                </c:pt>
                <c:pt idx="8">
                  <c:v>56862500000</c:v>
                </c:pt>
                <c:pt idx="9">
                  <c:v>59191250000</c:v>
                </c:pt>
                <c:pt idx="10">
                  <c:v>58397500000</c:v>
                </c:pt>
                <c:pt idx="11">
                  <c:v>58400000000</c:v>
                </c:pt>
                <c:pt idx="12">
                  <c:v>57333750000</c:v>
                </c:pt>
                <c:pt idx="13">
                  <c:v>56986250000</c:v>
                </c:pt>
              </c:numCache>
            </c:numRef>
          </c:yVal>
          <c:smooth val="0"/>
        </c:ser>
        <c:ser>
          <c:idx val="2"/>
          <c:order val="2"/>
          <c:tx>
            <c:v>15nM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Data'!$P$111:$P$124</c:f>
              <c:numCache>
                <c:ptCount val="14"/>
                <c:pt idx="0">
                  <c:v>1184166666.6666667</c:v>
                </c:pt>
                <c:pt idx="1">
                  <c:v>3373333333.3333335</c:v>
                </c:pt>
                <c:pt idx="2">
                  <c:v>18377500000</c:v>
                </c:pt>
                <c:pt idx="3">
                  <c:v>37571666666.666664</c:v>
                </c:pt>
                <c:pt idx="4">
                  <c:v>47891666666.666664</c:v>
                </c:pt>
                <c:pt idx="5">
                  <c:v>55666666666.666664</c:v>
                </c:pt>
                <c:pt idx="6">
                  <c:v>60270000000</c:v>
                </c:pt>
                <c:pt idx="7">
                  <c:v>65591250000</c:v>
                </c:pt>
                <c:pt idx="8">
                  <c:v>67732500000</c:v>
                </c:pt>
                <c:pt idx="9">
                  <c:v>69593750000</c:v>
                </c:pt>
                <c:pt idx="10">
                  <c:v>69547500000</c:v>
                </c:pt>
                <c:pt idx="11">
                  <c:v>69738750000</c:v>
                </c:pt>
                <c:pt idx="12">
                  <c:v>68458750000</c:v>
                </c:pt>
                <c:pt idx="13">
                  <c:v>67725000000</c:v>
                </c:pt>
              </c:numCache>
            </c:numRef>
          </c:yVal>
          <c:smooth val="0"/>
        </c:ser>
        <c:ser>
          <c:idx val="3"/>
          <c:order val="3"/>
          <c:tx>
            <c:v>20nM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Data'!$R$111:$R$124</c:f>
              <c:numCache>
                <c:ptCount val="14"/>
                <c:pt idx="0">
                  <c:v>1199166666.6666667</c:v>
                </c:pt>
                <c:pt idx="1">
                  <c:v>3100833333.3333335</c:v>
                </c:pt>
                <c:pt idx="2">
                  <c:v>16767500000</c:v>
                </c:pt>
                <c:pt idx="3">
                  <c:v>35030833333.333336</c:v>
                </c:pt>
                <c:pt idx="4">
                  <c:v>46544166666.666664</c:v>
                </c:pt>
                <c:pt idx="5">
                  <c:v>55909166666.666664</c:v>
                </c:pt>
                <c:pt idx="6">
                  <c:v>62460000000</c:v>
                </c:pt>
                <c:pt idx="7">
                  <c:v>70053750000</c:v>
                </c:pt>
                <c:pt idx="8">
                  <c:v>73310000000</c:v>
                </c:pt>
                <c:pt idx="9">
                  <c:v>75382500000</c:v>
                </c:pt>
                <c:pt idx="10">
                  <c:v>76736250000</c:v>
                </c:pt>
                <c:pt idx="11">
                  <c:v>76426250000</c:v>
                </c:pt>
                <c:pt idx="12">
                  <c:v>75460000000</c:v>
                </c:pt>
                <c:pt idx="13">
                  <c:v>75541250000</c:v>
                </c:pt>
              </c:numCache>
            </c:numRef>
          </c:yVal>
          <c:smooth val="0"/>
        </c:ser>
        <c:ser>
          <c:idx val="4"/>
          <c:order val="4"/>
          <c:tx>
            <c:v>50nM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Data'!$T$111:$T$124</c:f>
              <c:numCache>
                <c:ptCount val="14"/>
                <c:pt idx="0">
                  <c:v>1194166666.6666667</c:v>
                </c:pt>
                <c:pt idx="1">
                  <c:v>4508333333.333333</c:v>
                </c:pt>
                <c:pt idx="2">
                  <c:v>24427500000</c:v>
                </c:pt>
                <c:pt idx="3">
                  <c:v>49987500000</c:v>
                </c:pt>
                <c:pt idx="4">
                  <c:v>67285833333.33333</c:v>
                </c:pt>
                <c:pt idx="5">
                  <c:v>83587500000</c:v>
                </c:pt>
                <c:pt idx="6">
                  <c:v>96813330000</c:v>
                </c:pt>
                <c:pt idx="7">
                  <c:v>107417500000</c:v>
                </c:pt>
                <c:pt idx="8">
                  <c:v>113617500000</c:v>
                </c:pt>
                <c:pt idx="9">
                  <c:v>120973800000</c:v>
                </c:pt>
                <c:pt idx="10">
                  <c:v>124692500000</c:v>
                </c:pt>
                <c:pt idx="11">
                  <c:v>125767500000</c:v>
                </c:pt>
                <c:pt idx="12">
                  <c:v>125050000000</c:v>
                </c:pt>
                <c:pt idx="13">
                  <c:v>124868800000</c:v>
                </c:pt>
              </c:numCache>
            </c:numRef>
          </c:yVal>
          <c:smooth val="0"/>
        </c:ser>
        <c:ser>
          <c:idx val="5"/>
          <c:order val="5"/>
          <c:tx>
            <c:v>100nM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Data'!$V$111:$V$124</c:f>
              <c:numCache>
                <c:ptCount val="14"/>
                <c:pt idx="0">
                  <c:v>1187500000</c:v>
                </c:pt>
                <c:pt idx="1">
                  <c:v>4043333333.3333335</c:v>
                </c:pt>
                <c:pt idx="2">
                  <c:v>22145833333.333332</c:v>
                </c:pt>
                <c:pt idx="3">
                  <c:v>48043333333.333336</c:v>
                </c:pt>
                <c:pt idx="4">
                  <c:v>66010833333.33333</c:v>
                </c:pt>
                <c:pt idx="5">
                  <c:v>83671666666.66667</c:v>
                </c:pt>
                <c:pt idx="6">
                  <c:v>99585830000</c:v>
                </c:pt>
                <c:pt idx="7">
                  <c:v>110182500000</c:v>
                </c:pt>
                <c:pt idx="8">
                  <c:v>118638800000</c:v>
                </c:pt>
                <c:pt idx="9">
                  <c:v>129143800000</c:v>
                </c:pt>
                <c:pt idx="10">
                  <c:v>135633799999.99998</c:v>
                </c:pt>
                <c:pt idx="11">
                  <c:v>139256300000</c:v>
                </c:pt>
                <c:pt idx="12">
                  <c:v>140840000000</c:v>
                </c:pt>
                <c:pt idx="13">
                  <c:v>142225000000</c:v>
                </c:pt>
              </c:numCache>
            </c:numRef>
          </c:yVal>
          <c:smooth val="0"/>
        </c:ser>
        <c:ser>
          <c:idx val="6"/>
          <c:order val="6"/>
          <c:tx>
            <c:v>1000nM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Data'!$X$111:$X$124</c:f>
              <c:numCache>
                <c:ptCount val="14"/>
                <c:pt idx="0">
                  <c:v>1218333333.3333333</c:v>
                </c:pt>
                <c:pt idx="1">
                  <c:v>4051666666.6666665</c:v>
                </c:pt>
                <c:pt idx="2">
                  <c:v>22026666666.666668</c:v>
                </c:pt>
                <c:pt idx="3">
                  <c:v>46762500000</c:v>
                </c:pt>
                <c:pt idx="4">
                  <c:v>65212500000</c:v>
                </c:pt>
                <c:pt idx="5">
                  <c:v>84935000000</c:v>
                </c:pt>
                <c:pt idx="6">
                  <c:v>102355800000</c:v>
                </c:pt>
                <c:pt idx="7">
                  <c:v>117763800000</c:v>
                </c:pt>
                <c:pt idx="8">
                  <c:v>125980000000</c:v>
                </c:pt>
                <c:pt idx="9">
                  <c:v>138257500000</c:v>
                </c:pt>
                <c:pt idx="10">
                  <c:v>146176300000</c:v>
                </c:pt>
                <c:pt idx="11">
                  <c:v>154716300000</c:v>
                </c:pt>
                <c:pt idx="12">
                  <c:v>154693800000</c:v>
                </c:pt>
                <c:pt idx="13">
                  <c:v>160191300000</c:v>
                </c:pt>
              </c:numCache>
            </c:numRef>
          </c:yVal>
          <c:smooth val="0"/>
        </c:ser>
        <c:ser>
          <c:idx val="7"/>
          <c:order val="7"/>
          <c:tx>
            <c:v>1000nM + empty vector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Data'!$Z$111:$Z$124</c:f>
              <c:numCache>
                <c:ptCount val="14"/>
                <c:pt idx="0">
                  <c:v>941250000</c:v>
                </c:pt>
                <c:pt idx="1">
                  <c:v>1261250000</c:v>
                </c:pt>
                <c:pt idx="2">
                  <c:v>1482500000</c:v>
                </c:pt>
                <c:pt idx="3">
                  <c:v>2167500000</c:v>
                </c:pt>
                <c:pt idx="4">
                  <c:v>2686250000</c:v>
                </c:pt>
                <c:pt idx="5">
                  <c:v>3253750000</c:v>
                </c:pt>
                <c:pt idx="6">
                  <c:v>4338750000</c:v>
                </c:pt>
                <c:pt idx="7">
                  <c:v>4877500000</c:v>
                </c:pt>
                <c:pt idx="8">
                  <c:v>5423750000</c:v>
                </c:pt>
                <c:pt idx="9">
                  <c:v>6082500000</c:v>
                </c:pt>
                <c:pt idx="10">
                  <c:v>6726500000</c:v>
                </c:pt>
                <c:pt idx="11">
                  <c:v>7176250000</c:v>
                </c:pt>
                <c:pt idx="12">
                  <c:v>7833750000</c:v>
                </c:pt>
                <c:pt idx="13">
                  <c:v>8215000000</c:v>
                </c:pt>
              </c:numCache>
            </c:numRef>
          </c:yVal>
          <c:smooth val="0"/>
        </c:ser>
        <c:ser>
          <c:idx val="8"/>
          <c:order val="8"/>
          <c:tx>
            <c:v>0nM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Data'!$AB$111:$AB$124</c:f>
              <c:numCache>
                <c:ptCount val="14"/>
                <c:pt idx="0">
                  <c:v>1011250000</c:v>
                </c:pt>
                <c:pt idx="1">
                  <c:v>1328750000</c:v>
                </c:pt>
                <c:pt idx="2">
                  <c:v>1805000000</c:v>
                </c:pt>
                <c:pt idx="3">
                  <c:v>2380625000</c:v>
                </c:pt>
                <c:pt idx="4">
                  <c:v>3267500000</c:v>
                </c:pt>
                <c:pt idx="5">
                  <c:v>3932500000</c:v>
                </c:pt>
                <c:pt idx="6">
                  <c:v>4428750000</c:v>
                </c:pt>
                <c:pt idx="7">
                  <c:v>4738750000</c:v>
                </c:pt>
                <c:pt idx="8">
                  <c:v>4833750000</c:v>
                </c:pt>
                <c:pt idx="9">
                  <c:v>5276250000</c:v>
                </c:pt>
                <c:pt idx="10">
                  <c:v>5276250000</c:v>
                </c:pt>
                <c:pt idx="11">
                  <c:v>5448750000</c:v>
                </c:pt>
                <c:pt idx="12">
                  <c:v>5565000000</c:v>
                </c:pt>
                <c:pt idx="13">
                  <c:v>5578750000</c:v>
                </c:pt>
              </c:numCache>
            </c:numRef>
          </c:yVal>
          <c:smooth val="0"/>
        </c:ser>
        <c:axId val="35382321"/>
        <c:axId val="2221518"/>
      </c:scatterChart>
      <c:valAx>
        <c:axId val="35382321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21518"/>
        <c:crosses val="autoZero"/>
        <c:crossBetween val="midCat"/>
        <c:dispUnits/>
      </c:valAx>
      <c:valAx>
        <c:axId val="22215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Nano Moles of GFPmut3b synthesised
(nmoles)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5382321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20275"/>
          <c:y val="0.8805"/>
          <c:w val="0.7075"/>
          <c:h val="0.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.0745"/>
          <c:w val="0.8675"/>
          <c:h val="0.754"/>
        </c:manualLayout>
      </c:layout>
      <c:scatterChart>
        <c:scatterStyle val="lineMarker"/>
        <c:varyColors val="0"/>
        <c:ser>
          <c:idx val="0"/>
          <c:order val="0"/>
          <c:tx>
            <c:v>5nM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Data'!$L$73:$L$86</c:f>
              <c:numCache>
                <c:ptCount val="14"/>
                <c:pt idx="0">
                  <c:v>610416666666.6666</c:v>
                </c:pt>
                <c:pt idx="1">
                  <c:v>750000000000</c:v>
                </c:pt>
                <c:pt idx="2">
                  <c:v>2788750000000</c:v>
                </c:pt>
                <c:pt idx="3">
                  <c:v>5320416666666.667</c:v>
                </c:pt>
                <c:pt idx="4">
                  <c:v>6562083333333.333</c:v>
                </c:pt>
                <c:pt idx="5">
                  <c:v>7514583333333.333</c:v>
                </c:pt>
                <c:pt idx="6">
                  <c:v>8178333333333.333</c:v>
                </c:pt>
                <c:pt idx="7">
                  <c:v>7944999999999.999</c:v>
                </c:pt>
                <c:pt idx="8">
                  <c:v>8222499999999.999</c:v>
                </c:pt>
                <c:pt idx="9">
                  <c:v>8532499999999.999</c:v>
                </c:pt>
                <c:pt idx="10">
                  <c:v>8701249999999.999</c:v>
                </c:pt>
                <c:pt idx="11">
                  <c:v>8875000000000</c:v>
                </c:pt>
                <c:pt idx="12">
                  <c:v>9150625000000</c:v>
                </c:pt>
                <c:pt idx="13">
                  <c:v>9088125000000</c:v>
                </c:pt>
              </c:numCache>
            </c:numRef>
          </c:yVal>
          <c:smooth val="0"/>
        </c:ser>
        <c:ser>
          <c:idx val="1"/>
          <c:order val="1"/>
          <c:tx>
            <c:v>10nM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Data'!$N$73:$N$86</c:f>
              <c:numCache>
                <c:ptCount val="14"/>
                <c:pt idx="0">
                  <c:v>600416666666.6666</c:v>
                </c:pt>
                <c:pt idx="1">
                  <c:v>1330000000000</c:v>
                </c:pt>
                <c:pt idx="2">
                  <c:v>7478750000000</c:v>
                </c:pt>
                <c:pt idx="3">
                  <c:v>15025000000000</c:v>
                </c:pt>
                <c:pt idx="4">
                  <c:v>18966666666666.668</c:v>
                </c:pt>
                <c:pt idx="5">
                  <c:v>22157500000000</c:v>
                </c:pt>
                <c:pt idx="6">
                  <c:v>23561250000000</c:v>
                </c:pt>
                <c:pt idx="7">
                  <c:v>28150000000000</c:v>
                </c:pt>
                <c:pt idx="8">
                  <c:v>28431250000000</c:v>
                </c:pt>
                <c:pt idx="9">
                  <c:v>29595625000000</c:v>
                </c:pt>
                <c:pt idx="10">
                  <c:v>29198750000000</c:v>
                </c:pt>
                <c:pt idx="11">
                  <c:v>29200000000000</c:v>
                </c:pt>
                <c:pt idx="12">
                  <c:v>28666875000000</c:v>
                </c:pt>
                <c:pt idx="13">
                  <c:v>28493125000000</c:v>
                </c:pt>
              </c:numCache>
            </c:numRef>
          </c:yVal>
          <c:smooth val="0"/>
        </c:ser>
        <c:ser>
          <c:idx val="2"/>
          <c:order val="2"/>
          <c:tx>
            <c:v>15nM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Data'!$P$73:$P$86</c:f>
              <c:numCache>
                <c:ptCount val="14"/>
                <c:pt idx="0">
                  <c:v>592083333333.3334</c:v>
                </c:pt>
                <c:pt idx="1">
                  <c:v>1686666666666.6667</c:v>
                </c:pt>
                <c:pt idx="2">
                  <c:v>9188750000000</c:v>
                </c:pt>
                <c:pt idx="3">
                  <c:v>18785833333333.332</c:v>
                </c:pt>
                <c:pt idx="4">
                  <c:v>23945833333333.332</c:v>
                </c:pt>
                <c:pt idx="5">
                  <c:v>27833333333333.332</c:v>
                </c:pt>
                <c:pt idx="6">
                  <c:v>30135000000000</c:v>
                </c:pt>
                <c:pt idx="7">
                  <c:v>32795624999999.996</c:v>
                </c:pt>
                <c:pt idx="8">
                  <c:v>33866249999999.996</c:v>
                </c:pt>
                <c:pt idx="9">
                  <c:v>34796874999999.996</c:v>
                </c:pt>
                <c:pt idx="10">
                  <c:v>34773749999999.996</c:v>
                </c:pt>
                <c:pt idx="11">
                  <c:v>34869374999999.996</c:v>
                </c:pt>
                <c:pt idx="12">
                  <c:v>34229374999999.996</c:v>
                </c:pt>
                <c:pt idx="13">
                  <c:v>33862499999999.996</c:v>
                </c:pt>
              </c:numCache>
            </c:numRef>
          </c:yVal>
          <c:smooth val="0"/>
        </c:ser>
        <c:ser>
          <c:idx val="3"/>
          <c:order val="3"/>
          <c:tx>
            <c:v>20nM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Data'!$R$73:$R$86</c:f>
              <c:numCache>
                <c:ptCount val="14"/>
                <c:pt idx="0">
                  <c:v>599583333333.3334</c:v>
                </c:pt>
                <c:pt idx="1">
                  <c:v>1550416666666.6667</c:v>
                </c:pt>
                <c:pt idx="2">
                  <c:v>8383749999999.999</c:v>
                </c:pt>
                <c:pt idx="3">
                  <c:v>17515416666666.666</c:v>
                </c:pt>
                <c:pt idx="4">
                  <c:v>23272083333333.332</c:v>
                </c:pt>
                <c:pt idx="5">
                  <c:v>27954583333333.332</c:v>
                </c:pt>
                <c:pt idx="6">
                  <c:v>31230000000000</c:v>
                </c:pt>
                <c:pt idx="7">
                  <c:v>35026874999999.996</c:v>
                </c:pt>
                <c:pt idx="8">
                  <c:v>36655000000000</c:v>
                </c:pt>
                <c:pt idx="9">
                  <c:v>37691250000000</c:v>
                </c:pt>
                <c:pt idx="10">
                  <c:v>38368125000000</c:v>
                </c:pt>
                <c:pt idx="11">
                  <c:v>38213125000000</c:v>
                </c:pt>
                <c:pt idx="12">
                  <c:v>37730000000000</c:v>
                </c:pt>
                <c:pt idx="13">
                  <c:v>37770625000000</c:v>
                </c:pt>
              </c:numCache>
            </c:numRef>
          </c:yVal>
          <c:smooth val="0"/>
        </c:ser>
        <c:ser>
          <c:idx val="4"/>
          <c:order val="4"/>
          <c:tx>
            <c:v>50nM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Data'!$T$73:$T$86</c:f>
              <c:numCache>
                <c:ptCount val="14"/>
                <c:pt idx="0">
                  <c:v>597083333333.3334</c:v>
                </c:pt>
                <c:pt idx="1">
                  <c:v>2254166666666.6665</c:v>
                </c:pt>
                <c:pt idx="2">
                  <c:v>12213750000000</c:v>
                </c:pt>
                <c:pt idx="3">
                  <c:v>24993750000000</c:v>
                </c:pt>
                <c:pt idx="4">
                  <c:v>33642916666666.664</c:v>
                </c:pt>
                <c:pt idx="5">
                  <c:v>41793750000000</c:v>
                </c:pt>
                <c:pt idx="6">
                  <c:v>48406665000000</c:v>
                </c:pt>
                <c:pt idx="7">
                  <c:v>53708750000000</c:v>
                </c:pt>
                <c:pt idx="8">
                  <c:v>56808750000000</c:v>
                </c:pt>
                <c:pt idx="9">
                  <c:v>60486900000000</c:v>
                </c:pt>
                <c:pt idx="10">
                  <c:v>62346250000000</c:v>
                </c:pt>
                <c:pt idx="11">
                  <c:v>62883749999999.99</c:v>
                </c:pt>
                <c:pt idx="12">
                  <c:v>62525000000000</c:v>
                </c:pt>
                <c:pt idx="13">
                  <c:v>62434400000000</c:v>
                </c:pt>
              </c:numCache>
            </c:numRef>
          </c:yVal>
          <c:smooth val="0"/>
        </c:ser>
        <c:ser>
          <c:idx val="5"/>
          <c:order val="5"/>
          <c:tx>
            <c:v>100nM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Data'!$V$73:$V$86</c:f>
              <c:numCache>
                <c:ptCount val="14"/>
                <c:pt idx="0">
                  <c:v>593750000000</c:v>
                </c:pt>
                <c:pt idx="1">
                  <c:v>2021666666666.6665</c:v>
                </c:pt>
                <c:pt idx="2">
                  <c:v>11072916666666.666</c:v>
                </c:pt>
                <c:pt idx="3">
                  <c:v>24021666666666.668</c:v>
                </c:pt>
                <c:pt idx="4">
                  <c:v>33005416666666.664</c:v>
                </c:pt>
                <c:pt idx="5">
                  <c:v>41835833333333.336</c:v>
                </c:pt>
                <c:pt idx="6">
                  <c:v>49792915000000</c:v>
                </c:pt>
                <c:pt idx="7">
                  <c:v>55091250000000</c:v>
                </c:pt>
                <c:pt idx="8">
                  <c:v>59319400000000</c:v>
                </c:pt>
                <c:pt idx="9">
                  <c:v>64571900000000</c:v>
                </c:pt>
                <c:pt idx="10">
                  <c:v>67816899999999.99</c:v>
                </c:pt>
                <c:pt idx="11">
                  <c:v>69628149999999.99</c:v>
                </c:pt>
                <c:pt idx="12">
                  <c:v>70420000000000</c:v>
                </c:pt>
                <c:pt idx="13">
                  <c:v>71112500000000</c:v>
                </c:pt>
              </c:numCache>
            </c:numRef>
          </c:yVal>
          <c:smooth val="0"/>
        </c:ser>
        <c:ser>
          <c:idx val="6"/>
          <c:order val="6"/>
          <c:tx>
            <c:v>1000nM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Data'!$X$73:$X$86</c:f>
              <c:numCache>
                <c:ptCount val="14"/>
                <c:pt idx="0">
                  <c:v>609166666666.6666</c:v>
                </c:pt>
                <c:pt idx="1">
                  <c:v>2025833333333.3333</c:v>
                </c:pt>
                <c:pt idx="2">
                  <c:v>11013333333333.334</c:v>
                </c:pt>
                <c:pt idx="3">
                  <c:v>23381250000000</c:v>
                </c:pt>
                <c:pt idx="4">
                  <c:v>32606249999999.996</c:v>
                </c:pt>
                <c:pt idx="5">
                  <c:v>42467500000000</c:v>
                </c:pt>
                <c:pt idx="6">
                  <c:v>51177900000000</c:v>
                </c:pt>
                <c:pt idx="7">
                  <c:v>58881900000000</c:v>
                </c:pt>
                <c:pt idx="8">
                  <c:v>62989999999999.99</c:v>
                </c:pt>
                <c:pt idx="9">
                  <c:v>69128749999999.99</c:v>
                </c:pt>
                <c:pt idx="10">
                  <c:v>73088149999999.98</c:v>
                </c:pt>
                <c:pt idx="11">
                  <c:v>77358149999999.98</c:v>
                </c:pt>
                <c:pt idx="12">
                  <c:v>77346899999999.98</c:v>
                </c:pt>
                <c:pt idx="13">
                  <c:v>80095649999999.98</c:v>
                </c:pt>
              </c:numCache>
            </c:numRef>
          </c:yVal>
          <c:smooth val="0"/>
        </c:ser>
        <c:ser>
          <c:idx val="7"/>
          <c:order val="7"/>
          <c:tx>
            <c:v>1000nM + empty vector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Data'!$Z$73:$Z$86</c:f>
              <c:numCache>
                <c:ptCount val="14"/>
                <c:pt idx="0">
                  <c:v>470625000000</c:v>
                </c:pt>
                <c:pt idx="1">
                  <c:v>630625000000</c:v>
                </c:pt>
                <c:pt idx="2">
                  <c:v>741250000000</c:v>
                </c:pt>
                <c:pt idx="3">
                  <c:v>1083749999999.9999</c:v>
                </c:pt>
                <c:pt idx="4">
                  <c:v>1343125000000</c:v>
                </c:pt>
                <c:pt idx="5">
                  <c:v>1626875000000</c:v>
                </c:pt>
                <c:pt idx="6">
                  <c:v>2169374999999.9998</c:v>
                </c:pt>
                <c:pt idx="7">
                  <c:v>2438750000000</c:v>
                </c:pt>
                <c:pt idx="8">
                  <c:v>2711875000000</c:v>
                </c:pt>
                <c:pt idx="9">
                  <c:v>3041250000000</c:v>
                </c:pt>
                <c:pt idx="10">
                  <c:v>3363250000000</c:v>
                </c:pt>
                <c:pt idx="11">
                  <c:v>3588125000000</c:v>
                </c:pt>
                <c:pt idx="12">
                  <c:v>3916875000000</c:v>
                </c:pt>
                <c:pt idx="13">
                  <c:v>4107499999999.9995</c:v>
                </c:pt>
              </c:numCache>
            </c:numRef>
          </c:yVal>
          <c:smooth val="0"/>
        </c:ser>
        <c:ser>
          <c:idx val="8"/>
          <c:order val="8"/>
          <c:tx>
            <c:v>0nM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Data'!$AB$73:$AB$86</c:f>
              <c:numCache>
                <c:ptCount val="14"/>
                <c:pt idx="0">
                  <c:v>505624999999.99994</c:v>
                </c:pt>
                <c:pt idx="1">
                  <c:v>664375000000</c:v>
                </c:pt>
                <c:pt idx="2">
                  <c:v>902500000000</c:v>
                </c:pt>
                <c:pt idx="3">
                  <c:v>1190312500000</c:v>
                </c:pt>
                <c:pt idx="4">
                  <c:v>1633750000000</c:v>
                </c:pt>
                <c:pt idx="5">
                  <c:v>1966249999999.9998</c:v>
                </c:pt>
                <c:pt idx="6">
                  <c:v>2214375000000</c:v>
                </c:pt>
                <c:pt idx="7">
                  <c:v>2369375000000</c:v>
                </c:pt>
                <c:pt idx="8">
                  <c:v>2416875000000</c:v>
                </c:pt>
                <c:pt idx="9">
                  <c:v>2638125000000</c:v>
                </c:pt>
                <c:pt idx="10">
                  <c:v>2638125000000</c:v>
                </c:pt>
                <c:pt idx="11">
                  <c:v>2724375000000</c:v>
                </c:pt>
                <c:pt idx="12">
                  <c:v>2782500000000</c:v>
                </c:pt>
                <c:pt idx="13">
                  <c:v>2789375000000</c:v>
                </c:pt>
              </c:numCache>
            </c:numRef>
          </c:yVal>
          <c:smooth val="0"/>
        </c:ser>
        <c:axId val="5274583"/>
        <c:axId val="20774172"/>
      </c:scatterChart>
      <c:valAx>
        <c:axId val="5274583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0774172"/>
        <c:crosses val="autoZero"/>
        <c:crossBetween val="midCat"/>
        <c:dispUnits/>
      </c:valAx>
      <c:valAx>
        <c:axId val="207741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Molecules of GFPmut3b synthesised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274583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8805"/>
          <c:w val="0.7075"/>
          <c:h val="0.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Transfer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905"/>
          <c:w val="0.87725"/>
          <c:h val="0.8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TransferFunction!$C$37:$C$44</c:f>
              <c:numCache>
                <c:ptCount val="8"/>
                <c:pt idx="0">
                  <c:v>0</c:v>
                </c:pt>
                <c:pt idx="1">
                  <c:v>5E-09</c:v>
                </c:pt>
                <c:pt idx="2">
                  <c:v>1E-08</c:v>
                </c:pt>
                <c:pt idx="3">
                  <c:v>1.5E-08</c:v>
                </c:pt>
                <c:pt idx="4">
                  <c:v>2E-08</c:v>
                </c:pt>
                <c:pt idx="5">
                  <c:v>5E-08</c:v>
                </c:pt>
                <c:pt idx="6">
                  <c:v>1E-07</c:v>
                </c:pt>
                <c:pt idx="7">
                  <c:v>1E-06</c:v>
                </c:pt>
              </c:numCache>
            </c:numRef>
          </c:xVal>
          <c:yVal>
            <c:numRef>
              <c:f>TransferFunction!$E$37:$E$44</c:f>
              <c:numCache>
                <c:ptCount val="8"/>
                <c:pt idx="0">
                  <c:v>32.154408191309294</c:v>
                </c:pt>
                <c:pt idx="1">
                  <c:v>282.8377620997399</c:v>
                </c:pt>
                <c:pt idx="2">
                  <c:v>843.0669370290303</c:v>
                </c:pt>
                <c:pt idx="3">
                  <c:v>1072.186006327075</c:v>
                </c:pt>
                <c:pt idx="4">
                  <c:v>1020.1896632945852</c:v>
                </c:pt>
                <c:pt idx="5">
                  <c:v>1427.7814086772914</c:v>
                </c:pt>
                <c:pt idx="6">
                  <c:v>1446.634156151023</c:v>
                </c:pt>
                <c:pt idx="7">
                  <c:v>1381.7434648463754</c:v>
                </c:pt>
              </c:numCache>
            </c:numRef>
          </c:yVal>
          <c:smooth val="0"/>
        </c:ser>
        <c:axId val="52949805"/>
        <c:axId val="25384794"/>
      </c:scatterChart>
      <c:valAx>
        <c:axId val="52949805"/>
        <c:scaling>
          <c:orientation val="minMax"/>
          <c:max val="1E-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AHL[3O</a:t>
                </a:r>
                <a:r>
                  <a:rPr lang="en-US" cap="none" sz="1525" b="1" i="0" u="none" baseline="-25000">
                    <a:latin typeface="Arial"/>
                    <a:ea typeface="Arial"/>
                    <a:cs typeface="Arial"/>
                  </a:rPr>
                  <a:t>6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HSL]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25384794"/>
        <c:crosses val="autoZero"/>
        <c:crossBetween val="midCat"/>
        <c:dispUnits/>
        <c:majorUnit val="2E-08"/>
      </c:valAx>
      <c:valAx>
        <c:axId val="2538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Rate of GFPmut3b Synthesis (molecules synthesised per second per 200 plasmids)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52949805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0.1755</cdr:y>
    </cdr:from>
    <cdr:to>
      <cdr:x>0.929</cdr:x>
      <cdr:y>0.81525</cdr:y>
    </cdr:to>
    <cdr:sp>
      <cdr:nvSpPr>
        <cdr:cNvPr id="1" name="AutoShape 1"/>
        <cdr:cNvSpPr>
          <a:spLocks/>
        </cdr:cNvSpPr>
      </cdr:nvSpPr>
      <cdr:spPr>
        <a:xfrm>
          <a:off x="1362075" y="1000125"/>
          <a:ext cx="7277100" cy="3657600"/>
        </a:xfrm>
        <a:custGeom>
          <a:pathLst>
            <a:path h="3591786" w="7193250">
              <a:moveTo>
                <a:pt x="0" y="3591786"/>
              </a:moveTo>
              <a:cubicBezTo>
                <a:pt x="122475" y="3444498"/>
                <a:pt x="227700" y="3304260"/>
                <a:pt x="362250" y="2971628"/>
              </a:cubicBezTo>
              <a:cubicBezTo>
                <a:pt x="496800" y="2638995"/>
                <a:pt x="683100" y="1904946"/>
                <a:pt x="807300" y="1595992"/>
              </a:cubicBezTo>
              <a:cubicBezTo>
                <a:pt x="931500" y="1287038"/>
                <a:pt x="1038450" y="1211387"/>
                <a:pt x="1107450" y="1117905"/>
              </a:cubicBezTo>
              <a:cubicBezTo>
                <a:pt x="1176450" y="1024423"/>
                <a:pt x="1178175" y="1058825"/>
                <a:pt x="1221300" y="1035097"/>
              </a:cubicBezTo>
              <a:cubicBezTo>
                <a:pt x="1264425" y="1011369"/>
                <a:pt x="984975" y="1123069"/>
                <a:pt x="1366200" y="975538"/>
              </a:cubicBezTo>
              <a:cubicBezTo>
                <a:pt x="1747425" y="828007"/>
                <a:pt x="2537475" y="299819"/>
                <a:pt x="3508650" y="149910"/>
              </a:cubicBezTo>
              <a:cubicBezTo>
                <a:pt x="4479825" y="0"/>
                <a:pt x="6425625" y="91460"/>
                <a:pt x="7193250" y="76079"/>
              </a:cubicBezTo>
            </a:path>
          </a:pathLst>
        </a:custGeom>
        <a:noFill/>
        <a:ln w="28575" cmpd="sng">
          <a:solidFill>
            <a:srgbClr val="3366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5"/>
  <sheetViews>
    <sheetView workbookViewId="0" topLeftCell="A22">
      <selection activeCell="E37" sqref="E37"/>
    </sheetView>
  </sheetViews>
  <sheetFormatPr defaultColWidth="9.140625" defaultRowHeight="12.75"/>
  <sheetData>
    <row r="3" ht="12.75">
      <c r="B3" t="s">
        <v>56</v>
      </c>
    </row>
    <row r="4" spans="2:20" ht="12.75">
      <c r="B4" s="2" t="s">
        <v>46</v>
      </c>
      <c r="C4" s="2" t="s">
        <v>38</v>
      </c>
      <c r="D4" s="2"/>
      <c r="E4" s="2" t="s">
        <v>39</v>
      </c>
      <c r="F4" s="2"/>
      <c r="G4" s="2" t="s">
        <v>40</v>
      </c>
      <c r="H4" s="2"/>
      <c r="I4" s="2" t="s">
        <v>41</v>
      </c>
      <c r="J4" s="2"/>
      <c r="K4" s="2" t="s">
        <v>42</v>
      </c>
      <c r="L4" s="2"/>
      <c r="M4" s="2" t="s">
        <v>43</v>
      </c>
      <c r="N4" s="2"/>
      <c r="O4" s="2" t="s">
        <v>44</v>
      </c>
      <c r="P4" s="2"/>
      <c r="Q4" s="2" t="s">
        <v>47</v>
      </c>
      <c r="R4" s="2"/>
      <c r="S4" s="2" t="s">
        <v>45</v>
      </c>
      <c r="T4" s="2"/>
    </row>
    <row r="5" spans="2:20" ht="12.75">
      <c r="B5" s="2"/>
      <c r="C5" s="2" t="s">
        <v>15</v>
      </c>
      <c r="D5" s="2" t="s">
        <v>52</v>
      </c>
      <c r="E5" s="2" t="s">
        <v>15</v>
      </c>
      <c r="F5" s="2" t="s">
        <v>52</v>
      </c>
      <c r="G5" s="2" t="s">
        <v>15</v>
      </c>
      <c r="H5" s="2" t="s">
        <v>52</v>
      </c>
      <c r="I5" s="2" t="s">
        <v>15</v>
      </c>
      <c r="J5" s="2" t="s">
        <v>52</v>
      </c>
      <c r="K5" s="2" t="s">
        <v>15</v>
      </c>
      <c r="L5" s="2" t="s">
        <v>52</v>
      </c>
      <c r="M5" s="2" t="s">
        <v>15</v>
      </c>
      <c r="N5" s="2" t="s">
        <v>52</v>
      </c>
      <c r="O5" s="2" t="s">
        <v>15</v>
      </c>
      <c r="P5" s="2" t="s">
        <v>52</v>
      </c>
      <c r="Q5" s="2" t="s">
        <v>15</v>
      </c>
      <c r="R5" s="2" t="s">
        <v>52</v>
      </c>
      <c r="S5" s="2" t="s">
        <v>15</v>
      </c>
      <c r="T5" s="2" t="s">
        <v>52</v>
      </c>
    </row>
    <row r="6" spans="2:20" ht="12.75">
      <c r="B6" s="2">
        <v>0</v>
      </c>
      <c r="C6">
        <v>613.7616677559364</v>
      </c>
      <c r="D6">
        <v>115.63246138500718</v>
      </c>
      <c r="E6">
        <v>603.7068691032795</v>
      </c>
      <c r="F6">
        <v>139.924890986582</v>
      </c>
      <c r="G6">
        <v>595.3278702260654</v>
      </c>
      <c r="H6">
        <v>77.74541602504104</v>
      </c>
      <c r="I6">
        <v>602.8689692155581</v>
      </c>
      <c r="J6">
        <v>46.21950263703117</v>
      </c>
      <c r="K6">
        <v>600.3552695523939</v>
      </c>
      <c r="L6">
        <v>26.671684082243967</v>
      </c>
      <c r="M6">
        <v>597.0036700015082</v>
      </c>
      <c r="N6">
        <v>26.333928459802124</v>
      </c>
      <c r="O6">
        <v>612.5048179243544</v>
      </c>
      <c r="P6">
        <v>89.23928834527726</v>
      </c>
      <c r="Q6">
        <v>473.2039615906691</v>
      </c>
      <c r="R6">
        <v>39.99271674802001</v>
      </c>
      <c r="S6">
        <v>508.3957568749686</v>
      </c>
      <c r="T6">
        <v>27.55053820419156</v>
      </c>
    </row>
    <row r="7" spans="2:20" ht="12.75">
      <c r="B7" s="2">
        <v>30</v>
      </c>
      <c r="C7">
        <v>754.1098989492735</v>
      </c>
      <c r="D7">
        <v>119.71123522990958</v>
      </c>
      <c r="E7">
        <v>1337.2882208033784</v>
      </c>
      <c r="F7">
        <v>420.9546409768234</v>
      </c>
      <c r="G7">
        <v>1695.909372748144</v>
      </c>
      <c r="H7">
        <v>336.8388813416169</v>
      </c>
      <c r="I7">
        <v>1558.9127411056927</v>
      </c>
      <c r="J7">
        <v>491.86097288937674</v>
      </c>
      <c r="K7">
        <v>2266.5191962864274</v>
      </c>
      <c r="L7">
        <v>371.7819021047379</v>
      </c>
      <c r="M7">
        <v>2032.7451276121528</v>
      </c>
      <c r="N7">
        <v>124.13155263612776</v>
      </c>
      <c r="O7">
        <v>2036.93462705076</v>
      </c>
      <c r="P7">
        <v>239.47964492569</v>
      </c>
      <c r="Q7">
        <v>634.0807400331809</v>
      </c>
      <c r="R7">
        <v>137.7526910209578</v>
      </c>
      <c r="S7">
        <v>668.0156854858981</v>
      </c>
      <c r="T7">
        <v>84.42906869026446</v>
      </c>
    </row>
    <row r="8" spans="2:20" ht="12.75">
      <c r="B8" s="2">
        <v>60</v>
      </c>
      <c r="C8">
        <v>2804.0319742597153</v>
      </c>
      <c r="D8">
        <v>872.4647417649336</v>
      </c>
      <c r="E8">
        <v>7519.732542355839</v>
      </c>
      <c r="F8">
        <v>2485.9600072512912</v>
      </c>
      <c r="G8">
        <v>9239.103111960183</v>
      </c>
      <c r="H8">
        <v>1830.4277842369083</v>
      </c>
      <c r="I8">
        <v>8429.691820421296</v>
      </c>
      <c r="J8">
        <v>2544.6379845355477</v>
      </c>
      <c r="K8">
        <v>12280.679704388918</v>
      </c>
      <c r="L8">
        <v>996.1920525587691</v>
      </c>
      <c r="M8">
        <v>11133.594758098301</v>
      </c>
      <c r="N8">
        <v>676.9420884300376</v>
      </c>
      <c r="O8">
        <v>11073.684916126222</v>
      </c>
      <c r="P8">
        <v>195.04403502711585</v>
      </c>
      <c r="Q8">
        <v>745.3119501281986</v>
      </c>
      <c r="R8">
        <v>23.106903009967116</v>
      </c>
      <c r="S8">
        <v>907.4455784022924</v>
      </c>
      <c r="T8">
        <v>206.18467301201426</v>
      </c>
    </row>
    <row r="9" spans="2:20" ht="12.75">
      <c r="B9" s="2">
        <v>90</v>
      </c>
      <c r="C9">
        <v>5349.571833157374</v>
      </c>
      <c r="D9">
        <v>1310.3136204392647</v>
      </c>
      <c r="E9">
        <v>15107.334975617112</v>
      </c>
      <c r="F9">
        <v>4587.955878290746</v>
      </c>
      <c r="G9">
        <v>18888.777168903856</v>
      </c>
      <c r="H9">
        <v>2349.5890185105027</v>
      </c>
      <c r="I9">
        <v>17611.398790072562</v>
      </c>
      <c r="J9">
        <v>4484.263421738472</v>
      </c>
      <c r="K9">
        <v>25130.71238248454</v>
      </c>
      <c r="L9">
        <v>1216.340410270721</v>
      </c>
      <c r="M9">
        <v>24153.30216345751</v>
      </c>
      <c r="N9">
        <v>716.4047715016944</v>
      </c>
      <c r="O9">
        <v>23509.3760997436</v>
      </c>
      <c r="P9">
        <v>944.7724383496177</v>
      </c>
      <c r="Q9">
        <v>1089.6888039817002</v>
      </c>
      <c r="R9">
        <v>247.06611679887914</v>
      </c>
      <c r="S9">
        <v>1196.835252124076</v>
      </c>
      <c r="T9">
        <v>260.8413859009749</v>
      </c>
    </row>
    <row r="10" spans="2:20" ht="12.75">
      <c r="B10" s="2">
        <v>120</v>
      </c>
      <c r="C10">
        <v>6598.042665862282</v>
      </c>
      <c r="D10">
        <v>1535.9102630675857</v>
      </c>
      <c r="E10">
        <v>19070.601444539407</v>
      </c>
      <c r="F10">
        <v>5522.735504052391</v>
      </c>
      <c r="G10">
        <v>24077.053273674857</v>
      </c>
      <c r="H10">
        <v>2833.2011196857975</v>
      </c>
      <c r="I10">
        <v>23399.611214452096</v>
      </c>
      <c r="J10">
        <v>5350.448311336367</v>
      </c>
      <c r="K10">
        <v>33827.275317145104</v>
      </c>
      <c r="L10">
        <v>1965.7148777539005</v>
      </c>
      <c r="M10">
        <v>33186.28190303822</v>
      </c>
      <c r="N10">
        <v>1061.8353066351563</v>
      </c>
      <c r="O10">
        <v>32784.92785681967</v>
      </c>
      <c r="P10">
        <v>1844.085691293756</v>
      </c>
      <c r="Q10">
        <v>1350.4851440349905</v>
      </c>
      <c r="R10">
        <v>187.5214051962716</v>
      </c>
      <c r="S10">
        <v>1642.7027298778341</v>
      </c>
      <c r="T10">
        <v>56.8785304860729</v>
      </c>
    </row>
    <row r="11" spans="2:20" ht="12.75">
      <c r="B11" s="2">
        <v>150</v>
      </c>
      <c r="C11">
        <v>7555.76223752786</v>
      </c>
      <c r="D11">
        <v>1507.687812210194</v>
      </c>
      <c r="E11">
        <v>22278.920114624703</v>
      </c>
      <c r="F11">
        <v>6004.78445156648</v>
      </c>
      <c r="G11">
        <v>27985.85624989526</v>
      </c>
      <c r="H11">
        <v>3112.7441771496037</v>
      </c>
      <c r="I11">
        <v>28107.770683558727</v>
      </c>
      <c r="J11">
        <v>5793.161913883405</v>
      </c>
      <c r="K11">
        <v>42022.77411894827</v>
      </c>
      <c r="L11">
        <v>1768.106306355021</v>
      </c>
      <c r="M11">
        <v>42065.0880632782</v>
      </c>
      <c r="N11">
        <v>1438.4108669133466</v>
      </c>
      <c r="O11">
        <v>42700.21617817103</v>
      </c>
      <c r="P11">
        <v>2032.5200979360293</v>
      </c>
      <c r="Q11">
        <v>1635.7900558041324</v>
      </c>
      <c r="R11">
        <v>333.27263956683333</v>
      </c>
      <c r="S11">
        <v>1977.0247850786786</v>
      </c>
      <c r="T11">
        <v>30.216719320726227</v>
      </c>
    </row>
    <row r="12" spans="2:20" ht="12.75">
      <c r="B12" s="2">
        <v>180</v>
      </c>
      <c r="C12">
        <v>8223.149498097966</v>
      </c>
      <c r="D12">
        <v>1349.2839546628966</v>
      </c>
      <c r="E12">
        <v>23690.362475491427</v>
      </c>
      <c r="F12">
        <v>6113.759991956161</v>
      </c>
      <c r="G12">
        <v>30300.13573978181</v>
      </c>
      <c r="H12">
        <v>3061.662560957217</v>
      </c>
      <c r="I12">
        <v>31401.136192247748</v>
      </c>
      <c r="J12">
        <v>6278.160977326428</v>
      </c>
      <c r="K12">
        <v>48671.92700216178</v>
      </c>
      <c r="L12">
        <v>1911.1462470464028</v>
      </c>
      <c r="M12">
        <v>50065.77346538635</v>
      </c>
      <c r="N12">
        <v>1087.0881303101905</v>
      </c>
      <c r="O12">
        <v>51458.34799658137</v>
      </c>
      <c r="P12">
        <v>1725.9881353375897</v>
      </c>
      <c r="Q12">
        <v>2181.2628827107737</v>
      </c>
      <c r="R12">
        <v>272.83922376954405</v>
      </c>
      <c r="S12">
        <v>2226.50947664773</v>
      </c>
      <c r="T12">
        <v>128.86542063250891</v>
      </c>
    </row>
    <row r="13" spans="2:20" ht="12.75">
      <c r="B13" s="2">
        <v>210</v>
      </c>
      <c r="C13">
        <v>7988.537529535971</v>
      </c>
      <c r="D13">
        <v>307.4995726710572</v>
      </c>
      <c r="E13">
        <v>28304.2582072294</v>
      </c>
      <c r="F13">
        <v>328.82901814891153</v>
      </c>
      <c r="G13">
        <v>32975.34060630436</v>
      </c>
      <c r="H13">
        <v>3306.953396008245</v>
      </c>
      <c r="I13">
        <v>35218.81755567845</v>
      </c>
      <c r="J13">
        <v>8081.192499120204</v>
      </c>
      <c r="K13">
        <v>54003.066713589054</v>
      </c>
      <c r="L13">
        <v>1876.9916042431248</v>
      </c>
      <c r="M13">
        <v>55393.142627318884</v>
      </c>
      <c r="N13">
        <v>234.6239505303906</v>
      </c>
      <c r="O13">
        <v>59204.5648785883</v>
      </c>
      <c r="P13">
        <v>146.63993766024836</v>
      </c>
      <c r="Q13">
        <v>2452.1140214167212</v>
      </c>
      <c r="R13">
        <v>227.51410185511034</v>
      </c>
      <c r="S13">
        <v>2382.358855763913</v>
      </c>
      <c r="T13">
        <v>100.42615538947246</v>
      </c>
    </row>
    <row r="14" spans="2:20" ht="12.75">
      <c r="B14" s="2">
        <v>240</v>
      </c>
      <c r="C14">
        <v>8267.558192147202</v>
      </c>
      <c r="D14">
        <v>72.87562214066662</v>
      </c>
      <c r="E14">
        <v>28587.049419335377</v>
      </c>
      <c r="F14">
        <v>495.9097079080991</v>
      </c>
      <c r="G14">
        <v>34051.832487054446</v>
      </c>
      <c r="H14">
        <v>3291.8450555527625</v>
      </c>
      <c r="I14">
        <v>36855.86446131416</v>
      </c>
      <c r="J14">
        <v>9514.710170428836</v>
      </c>
      <c r="K14">
        <v>57120.05429591272</v>
      </c>
      <c r="L14">
        <v>1052.2527776381278</v>
      </c>
      <c r="M14">
        <v>59644.46231964205</v>
      </c>
      <c r="N14">
        <v>960.7138907043386</v>
      </c>
      <c r="O14">
        <v>63335.176713086315</v>
      </c>
      <c r="P14">
        <v>3293.6222412146194</v>
      </c>
      <c r="Q14">
        <v>2726.7357096174146</v>
      </c>
      <c r="R14">
        <v>134.19777788949776</v>
      </c>
      <c r="S14">
        <v>2430.119149364034</v>
      </c>
      <c r="T14">
        <v>192.85376742934093</v>
      </c>
    </row>
    <row r="15" spans="2:20" ht="12.75">
      <c r="B15" s="2">
        <v>270</v>
      </c>
      <c r="C15">
        <v>8579.256950379568</v>
      </c>
      <c r="D15">
        <v>78.2079835101302</v>
      </c>
      <c r="E15">
        <v>29757.805037454124</v>
      </c>
      <c r="F15">
        <v>484.3562415162636</v>
      </c>
      <c r="G15">
        <v>34987.557186667334</v>
      </c>
      <c r="H15">
        <v>3657.111759087024</v>
      </c>
      <c r="I15">
        <v>37897.79297169574</v>
      </c>
      <c r="J15">
        <v>9372.515207882961</v>
      </c>
      <c r="K15">
        <v>60818.36006233975</v>
      </c>
      <c r="L15">
        <v>752.7519983912322</v>
      </c>
      <c r="M15">
        <v>64925.74531195013</v>
      </c>
      <c r="N15">
        <v>1694.8026745764416</v>
      </c>
      <c r="O15">
        <v>69507.56623598612</v>
      </c>
      <c r="P15">
        <v>4290.774219496255</v>
      </c>
      <c r="Q15">
        <v>3057.915640239304</v>
      </c>
      <c r="R15">
        <v>172.41305112865115</v>
      </c>
      <c r="S15">
        <v>2652.5815695540696</v>
      </c>
      <c r="T15">
        <v>201.74103781778982</v>
      </c>
    </row>
    <row r="16" spans="2:20" ht="12.75">
      <c r="B16" s="2">
        <v>300</v>
      </c>
      <c r="C16">
        <v>8748.931677643155</v>
      </c>
      <c r="D16">
        <v>28.439263988738624</v>
      </c>
      <c r="E16">
        <v>29358.755215926798</v>
      </c>
      <c r="F16">
        <v>163.52576542154742</v>
      </c>
      <c r="G16">
        <v>34964.305464783065</v>
      </c>
      <c r="H16">
        <v>3309.6194258709966</v>
      </c>
      <c r="I16">
        <v>38578.37715549746</v>
      </c>
      <c r="J16">
        <v>9897.75275250113</v>
      </c>
      <c r="K16">
        <v>62687.89904982153</v>
      </c>
      <c r="L16">
        <v>684.320044241114</v>
      </c>
      <c r="M16">
        <v>68188.5274747373</v>
      </c>
      <c r="N16">
        <v>2324.02141672113</v>
      </c>
      <c r="O16">
        <v>73488.66321451913</v>
      </c>
      <c r="P16">
        <v>5071.967221356392</v>
      </c>
      <c r="Q16">
        <v>3381.680156854859</v>
      </c>
      <c r="R16">
        <v>235.5126439093057</v>
      </c>
      <c r="S16">
        <v>2652.5815695540696</v>
      </c>
      <c r="T16">
        <v>313.7206447122458</v>
      </c>
    </row>
    <row r="17" spans="2:20" ht="12.75">
      <c r="B17" s="2">
        <v>330</v>
      </c>
      <c r="C17">
        <v>8923.63380423307</v>
      </c>
      <c r="D17">
        <v>158.19340405208385</v>
      </c>
      <c r="E17">
        <v>29360.012065758383</v>
      </c>
      <c r="F17">
        <v>44.43635312452868</v>
      </c>
      <c r="G17">
        <v>35060.454476899096</v>
      </c>
      <c r="H17">
        <v>2834.1506208838164</v>
      </c>
      <c r="I17">
        <v>38422.52777638128</v>
      </c>
      <c r="J17">
        <v>9664.908752702228</v>
      </c>
      <c r="K17">
        <v>63228.344477401835</v>
      </c>
      <c r="L17">
        <v>1.7774541249811473</v>
      </c>
      <c r="M17">
        <v>70009.7028806998</v>
      </c>
      <c r="N17">
        <v>3033.2255794077723</v>
      </c>
      <c r="O17">
        <v>77782.06223920365</v>
      </c>
      <c r="P17">
        <v>3792.1984817254033</v>
      </c>
      <c r="Q17">
        <v>3607.7874415564825</v>
      </c>
      <c r="R17">
        <v>303.0559046805088</v>
      </c>
      <c r="S17">
        <v>2739.304207933236</v>
      </c>
      <c r="T17">
        <v>375.93153743138805</v>
      </c>
    </row>
    <row r="18" spans="2:20" ht="12.75">
      <c r="B18" s="2">
        <v>360</v>
      </c>
      <c r="C18">
        <v>9200.769192096928</v>
      </c>
      <c r="D18">
        <v>162.63707204263233</v>
      </c>
      <c r="E18">
        <v>28823.965612588607</v>
      </c>
      <c r="F18">
        <v>148.41742496606506</v>
      </c>
      <c r="G18">
        <v>34416.94736312905</v>
      </c>
      <c r="H18">
        <v>2443.1104519631995</v>
      </c>
      <c r="I18">
        <v>37936.75531647479</v>
      </c>
      <c r="J18">
        <v>8974.36529083505</v>
      </c>
      <c r="K18">
        <v>62867.62857573777</v>
      </c>
      <c r="L18">
        <v>35.54908249962294</v>
      </c>
      <c r="M18">
        <v>70805.89211201045</v>
      </c>
      <c r="N18">
        <v>3318.50686240008</v>
      </c>
      <c r="O18">
        <v>77770.75059071941</v>
      </c>
      <c r="P18">
        <v>5347.468704439193</v>
      </c>
      <c r="Q18">
        <v>3938.338947262581</v>
      </c>
      <c r="R18">
        <v>439.9198632547383</v>
      </c>
      <c r="S18">
        <v>2797.747725101805</v>
      </c>
      <c r="T18">
        <v>332.3839125279885</v>
      </c>
    </row>
    <row r="19" spans="2:20" ht="12.75">
      <c r="B19" s="2">
        <v>390</v>
      </c>
      <c r="C19">
        <v>9137.926700517823</v>
      </c>
      <c r="D19">
        <v>151.9722990297119</v>
      </c>
      <c r="E19">
        <v>28649.26348599869</v>
      </c>
      <c r="F19">
        <v>31.105444673470412</v>
      </c>
      <c r="G19">
        <v>34048.0619375597</v>
      </c>
      <c r="H19">
        <v>2268.03127042381</v>
      </c>
      <c r="I19">
        <v>37977.6029360012</v>
      </c>
      <c r="J19">
        <v>9234.598562163792</v>
      </c>
      <c r="K19">
        <v>62776.5320999447</v>
      </c>
      <c r="L19">
        <v>247.95485395404955</v>
      </c>
      <c r="M19">
        <v>71502.18691870695</v>
      </c>
      <c r="N19">
        <v>3796.6416972500124</v>
      </c>
      <c r="O19">
        <v>80534.5633703685</v>
      </c>
      <c r="P19">
        <v>5423.900256397365</v>
      </c>
      <c r="Q19">
        <v>4130.008546578854</v>
      </c>
      <c r="R19">
        <v>334.1613795183751</v>
      </c>
      <c r="S19">
        <v>2804.6603991755064</v>
      </c>
      <c r="T19">
        <v>255.06466014848314</v>
      </c>
    </row>
    <row r="22" spans="2:20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O22" s="2"/>
      <c r="P22" s="2"/>
      <c r="Q22" s="2"/>
      <c r="R22" s="2"/>
      <c r="S22" s="2"/>
      <c r="T22" s="2"/>
    </row>
    <row r="23" spans="2:21" ht="12.75">
      <c r="B23" s="12"/>
      <c r="C23" s="12"/>
      <c r="D23" s="12"/>
      <c r="E23" s="12"/>
      <c r="F23" s="12"/>
      <c r="G23" s="12"/>
      <c r="H23" s="13"/>
      <c r="I23" s="2"/>
      <c r="J23" s="2"/>
      <c r="K23" s="2"/>
      <c r="L23" s="2"/>
      <c r="O23" s="2"/>
      <c r="P23" s="2"/>
      <c r="Q23" s="2"/>
      <c r="R23" s="2"/>
      <c r="S23" s="2"/>
      <c r="T23" s="2"/>
      <c r="U23" s="2"/>
    </row>
    <row r="24" spans="2:21" ht="12.75">
      <c r="B24" s="12"/>
      <c r="C24" s="12"/>
      <c r="D24" s="12"/>
      <c r="E24" s="12"/>
      <c r="F24" s="12"/>
      <c r="G24" s="12"/>
      <c r="H24" s="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12"/>
      <c r="C25" s="12"/>
      <c r="D25" s="14"/>
      <c r="E25" s="14"/>
      <c r="F25" s="12"/>
      <c r="G25" s="12"/>
      <c r="H25" s="13"/>
      <c r="I25" s="2"/>
      <c r="J25" s="2"/>
      <c r="K25" s="2"/>
      <c r="L25" s="2"/>
      <c r="N25" s="2"/>
      <c r="O25" s="2"/>
      <c r="P25" s="2"/>
      <c r="Q25" s="2"/>
      <c r="R25" s="2"/>
      <c r="S25" s="2"/>
      <c r="T25" s="2"/>
      <c r="U25" s="2"/>
    </row>
    <row r="26" spans="2:12" ht="12.75">
      <c r="B26" s="12"/>
      <c r="C26" s="12"/>
      <c r="D26" s="14"/>
      <c r="E26" s="14"/>
      <c r="F26" s="14"/>
      <c r="G26" s="14"/>
      <c r="H26" s="15"/>
      <c r="L26" s="2"/>
    </row>
    <row r="27" spans="2:12" ht="12.75">
      <c r="B27" s="12"/>
      <c r="C27" s="12"/>
      <c r="D27" s="14"/>
      <c r="E27" s="14"/>
      <c r="F27" s="14"/>
      <c r="G27" s="14"/>
      <c r="H27" s="15"/>
      <c r="L27" s="2"/>
    </row>
    <row r="28" spans="2:12" ht="12.75">
      <c r="B28" s="12"/>
      <c r="C28" s="12"/>
      <c r="D28" s="14"/>
      <c r="E28" s="14"/>
      <c r="F28" s="14"/>
      <c r="G28" s="14"/>
      <c r="H28" s="15"/>
      <c r="L28" s="2"/>
    </row>
    <row r="29" spans="2:12" ht="12.75">
      <c r="B29" s="12"/>
      <c r="C29" s="14"/>
      <c r="D29" s="14"/>
      <c r="E29" s="14"/>
      <c r="F29" s="14"/>
      <c r="G29" s="14"/>
      <c r="H29" s="15"/>
      <c r="L29" s="2"/>
    </row>
    <row r="30" spans="2:12" ht="12.75">
      <c r="B30" s="13"/>
      <c r="C30" s="15"/>
      <c r="D30" s="15"/>
      <c r="E30" s="15"/>
      <c r="F30" s="15"/>
      <c r="G30" s="15"/>
      <c r="H30" s="15"/>
      <c r="L30" s="2"/>
    </row>
    <row r="31" spans="2:12" ht="12.75">
      <c r="B31" s="2"/>
      <c r="L31" s="2"/>
    </row>
    <row r="32" spans="2:12" ht="12.75">
      <c r="B32" s="2" t="s">
        <v>59</v>
      </c>
      <c r="C32" s="2" t="s">
        <v>60</v>
      </c>
      <c r="L32" s="2"/>
    </row>
    <row r="33" spans="2:19" ht="12.75">
      <c r="B33" s="2" t="s">
        <v>38</v>
      </c>
      <c r="C33" s="2"/>
      <c r="D33" s="2" t="s">
        <v>39</v>
      </c>
      <c r="E33" s="2"/>
      <c r="F33" s="2" t="s">
        <v>40</v>
      </c>
      <c r="G33" s="2"/>
      <c r="H33" s="2" t="s">
        <v>41</v>
      </c>
      <c r="I33" s="2"/>
      <c r="J33" s="2" t="s">
        <v>42</v>
      </c>
      <c r="K33" s="2"/>
      <c r="L33" s="2" t="s">
        <v>43</v>
      </c>
      <c r="M33" s="2"/>
      <c r="N33" s="2" t="s">
        <v>44</v>
      </c>
      <c r="O33" s="2"/>
      <c r="P33" s="2" t="s">
        <v>47</v>
      </c>
      <c r="Q33" s="2"/>
      <c r="R33" s="2" t="s">
        <v>45</v>
      </c>
      <c r="S33" s="2"/>
    </row>
    <row r="34" spans="1:20" ht="12.75">
      <c r="A34" s="2" t="s">
        <v>61</v>
      </c>
      <c r="B34" s="3">
        <f>(C9-C8)/1800</f>
        <v>1.4141888104986995</v>
      </c>
      <c r="C34" s="3"/>
      <c r="D34" s="3">
        <f aca="true" t="shared" si="0" ref="D34:P34">(E9-E8)/1800</f>
        <v>4.215334685145152</v>
      </c>
      <c r="E34" s="3"/>
      <c r="F34" s="3">
        <f>(G9-G8)/1800</f>
        <v>5.360930031635374</v>
      </c>
      <c r="G34" s="3"/>
      <c r="H34" s="3">
        <f t="shared" si="0"/>
        <v>5.100948316472926</v>
      </c>
      <c r="I34" s="3"/>
      <c r="J34" s="3">
        <f t="shared" si="0"/>
        <v>7.138907043386457</v>
      </c>
      <c r="K34" s="3"/>
      <c r="L34" s="3">
        <f t="shared" si="0"/>
        <v>7.233170780755115</v>
      </c>
      <c r="M34" s="3"/>
      <c r="N34" s="3">
        <f t="shared" si="0"/>
        <v>6.908717324231877</v>
      </c>
      <c r="O34" s="3"/>
      <c r="P34" s="3">
        <f t="shared" si="0"/>
        <v>0.1913204743630564</v>
      </c>
      <c r="Q34" s="3"/>
      <c r="R34" s="3">
        <f>(S9-S8)/1800</f>
        <v>0.16077204095654649</v>
      </c>
      <c r="S34" s="3"/>
      <c r="T34" s="2"/>
    </row>
    <row r="35" spans="1:19" ht="12.75">
      <c r="A35" s="2" t="s">
        <v>62</v>
      </c>
      <c r="B35" s="3">
        <f>B34*200</f>
        <v>282.8377620997399</v>
      </c>
      <c r="C35" s="3"/>
      <c r="D35" s="3">
        <f>D34*200</f>
        <v>843.0669370290303</v>
      </c>
      <c r="E35" s="3"/>
      <c r="F35" s="3">
        <f>F34*200</f>
        <v>1072.186006327075</v>
      </c>
      <c r="G35" s="3"/>
      <c r="H35" s="3">
        <f>H34*200</f>
        <v>1020.1896632945852</v>
      </c>
      <c r="I35" s="3"/>
      <c r="J35" s="3">
        <f>J34*200</f>
        <v>1427.7814086772914</v>
      </c>
      <c r="K35" s="3"/>
      <c r="L35" s="3">
        <f>L34*200</f>
        <v>1446.634156151023</v>
      </c>
      <c r="M35" s="3"/>
      <c r="N35" s="3">
        <f>N34*200</f>
        <v>1381.7434648463754</v>
      </c>
      <c r="O35" s="3"/>
      <c r="P35" s="3">
        <f>P34*200</f>
        <v>38.26409487261128</v>
      </c>
      <c r="Q35" s="3"/>
      <c r="R35" s="2">
        <f>R34*200</f>
        <v>32.154408191309294</v>
      </c>
      <c r="S35" s="3"/>
    </row>
    <row r="36" spans="3:12" ht="12.75">
      <c r="C36" s="11" t="s">
        <v>63</v>
      </c>
      <c r="D36" s="10" t="s">
        <v>64</v>
      </c>
      <c r="E36" s="10" t="s">
        <v>65</v>
      </c>
      <c r="L36" s="2"/>
    </row>
    <row r="37" spans="2:12" ht="12.75">
      <c r="B37" s="2"/>
      <c r="C37" s="11">
        <f>D37/1000000000</f>
        <v>0</v>
      </c>
      <c r="D37" s="11">
        <v>0</v>
      </c>
      <c r="E37" s="11">
        <v>32.154408191309294</v>
      </c>
      <c r="L37" s="2"/>
    </row>
    <row r="38" spans="3:12" ht="12.75">
      <c r="C38" s="11">
        <f aca="true" t="shared" si="1" ref="C38:C44">D38/1000000000</f>
        <v>5E-09</v>
      </c>
      <c r="D38" s="11">
        <v>5</v>
      </c>
      <c r="E38" s="11">
        <v>282.8377620997399</v>
      </c>
      <c r="L38" s="2"/>
    </row>
    <row r="39" spans="3:5" ht="12.75">
      <c r="C39" s="11">
        <f t="shared" si="1"/>
        <v>1E-08</v>
      </c>
      <c r="D39" s="11">
        <v>10</v>
      </c>
      <c r="E39" s="11">
        <v>843.0669370290303</v>
      </c>
    </row>
    <row r="40" spans="3:5" ht="12.75">
      <c r="C40" s="11">
        <f t="shared" si="1"/>
        <v>1.5E-08</v>
      </c>
      <c r="D40" s="11">
        <v>15</v>
      </c>
      <c r="E40" s="11">
        <v>1072.186006327075</v>
      </c>
    </row>
    <row r="41" spans="3:5" ht="12.75">
      <c r="C41" s="11">
        <f t="shared" si="1"/>
        <v>2E-08</v>
      </c>
      <c r="D41" s="11">
        <v>20</v>
      </c>
      <c r="E41" s="11">
        <v>1020.1896632945852</v>
      </c>
    </row>
    <row r="42" spans="3:5" ht="12.75">
      <c r="C42" s="11">
        <f t="shared" si="1"/>
        <v>5E-08</v>
      </c>
      <c r="D42" s="11">
        <v>50</v>
      </c>
      <c r="E42" s="11">
        <v>1427.7814086772914</v>
      </c>
    </row>
    <row r="43" spans="3:5" ht="12.75">
      <c r="C43" s="11">
        <f t="shared" si="1"/>
        <v>1E-07</v>
      </c>
      <c r="D43" s="11">
        <v>100</v>
      </c>
      <c r="E43" s="11">
        <v>1446.634156151023</v>
      </c>
    </row>
    <row r="44" spans="3:5" ht="12.75">
      <c r="C44" s="11">
        <f t="shared" si="1"/>
        <v>1E-06</v>
      </c>
      <c r="D44" s="11">
        <v>1000</v>
      </c>
      <c r="E44" s="11">
        <v>1381.7434648463754</v>
      </c>
    </row>
    <row r="45" spans="3:5" ht="12.75">
      <c r="C45" s="11"/>
      <c r="D45" s="11"/>
      <c r="E45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AC409"/>
  <sheetViews>
    <sheetView tabSelected="1" zoomScale="85" zoomScaleNormal="85" workbookViewId="0" topLeftCell="A80">
      <selection activeCell="E124" sqref="E80:E124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13.7109375" style="0" customWidth="1"/>
    <col min="12" max="12" width="13.140625" style="0" customWidth="1"/>
    <col min="13" max="17" width="12.421875" style="0" bestFit="1" customWidth="1"/>
    <col min="18" max="20" width="11.421875" style="0" bestFit="1" customWidth="1"/>
    <col min="27" max="27" width="11.00390625" style="0" customWidth="1"/>
  </cols>
  <sheetData>
    <row r="2" ht="12.75">
      <c r="A2" s="2" t="s">
        <v>1</v>
      </c>
    </row>
    <row r="3" spans="1:14" ht="12.75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8</v>
      </c>
      <c r="G3" s="2" t="s">
        <v>16</v>
      </c>
      <c r="H3" s="2" t="s">
        <v>51</v>
      </c>
      <c r="I3" s="2"/>
      <c r="J3" s="2"/>
      <c r="K3" s="2" t="s">
        <v>10</v>
      </c>
      <c r="L3" s="2" t="s">
        <v>6</v>
      </c>
      <c r="M3" s="2" t="s">
        <v>37</v>
      </c>
      <c r="N3" s="2" t="s">
        <v>7</v>
      </c>
    </row>
    <row r="4" spans="1:14" ht="12.75">
      <c r="A4" s="2"/>
      <c r="K4">
        <v>1</v>
      </c>
      <c r="L4" s="3" t="s">
        <v>17</v>
      </c>
      <c r="M4" t="s">
        <v>38</v>
      </c>
      <c r="N4" t="s">
        <v>48</v>
      </c>
    </row>
    <row r="5" spans="1:14" ht="12.75">
      <c r="A5" s="2">
        <v>950</v>
      </c>
      <c r="K5">
        <v>2</v>
      </c>
      <c r="L5" s="3" t="s">
        <v>18</v>
      </c>
      <c r="M5" t="s">
        <v>38</v>
      </c>
      <c r="N5" t="s">
        <v>48</v>
      </c>
    </row>
    <row r="6" spans="1:14" ht="12.75">
      <c r="A6" s="2" t="s">
        <v>9</v>
      </c>
      <c r="B6" s="1"/>
      <c r="C6" s="1"/>
      <c r="D6" s="1"/>
      <c r="E6" s="1"/>
      <c r="K6">
        <v>3</v>
      </c>
      <c r="L6" s="3" t="s">
        <v>19</v>
      </c>
      <c r="M6" t="s">
        <v>38</v>
      </c>
      <c r="N6" t="s">
        <v>48</v>
      </c>
    </row>
    <row r="7" spans="1:14" ht="12.75">
      <c r="A7" s="3" t="s">
        <v>17</v>
      </c>
      <c r="B7">
        <v>1480</v>
      </c>
      <c r="C7">
        <v>1440</v>
      </c>
      <c r="D7">
        <v>1450</v>
      </c>
      <c r="E7">
        <v>1430</v>
      </c>
      <c r="F7">
        <f aca="true" t="shared" si="0" ref="F7:F70">AVERAGE(B7:E7)</f>
        <v>1450</v>
      </c>
      <c r="G7">
        <f>AVERAGE(F7:F9)</f>
        <v>1220.8333333333333</v>
      </c>
      <c r="H7">
        <f>STDEV(F7:F9)</f>
        <v>230.0045289409178</v>
      </c>
      <c r="K7">
        <v>4</v>
      </c>
      <c r="L7" s="3" t="s">
        <v>20</v>
      </c>
      <c r="M7" t="s">
        <v>39</v>
      </c>
      <c r="N7" t="s">
        <v>48</v>
      </c>
    </row>
    <row r="8" spans="1:14" ht="12.75">
      <c r="A8" s="3" t="s">
        <v>18</v>
      </c>
      <c r="B8">
        <v>890</v>
      </c>
      <c r="C8">
        <v>950</v>
      </c>
      <c r="D8">
        <v>1010</v>
      </c>
      <c r="E8">
        <v>1110</v>
      </c>
      <c r="F8">
        <f t="shared" si="0"/>
        <v>990</v>
      </c>
      <c r="K8">
        <v>5</v>
      </c>
      <c r="L8" s="3" t="s">
        <v>21</v>
      </c>
      <c r="M8" t="s">
        <v>39</v>
      </c>
      <c r="N8" t="s">
        <v>48</v>
      </c>
    </row>
    <row r="9" spans="1:14" ht="12.75">
      <c r="A9" s="3" t="s">
        <v>19</v>
      </c>
      <c r="B9">
        <v>1050</v>
      </c>
      <c r="C9">
        <v>1230</v>
      </c>
      <c r="D9">
        <v>1330</v>
      </c>
      <c r="E9">
        <v>1280</v>
      </c>
      <c r="F9">
        <f t="shared" si="0"/>
        <v>1222.5</v>
      </c>
      <c r="K9">
        <v>6</v>
      </c>
      <c r="L9" s="3" t="s">
        <v>22</v>
      </c>
      <c r="M9" t="s">
        <v>39</v>
      </c>
      <c r="N9" t="s">
        <v>48</v>
      </c>
    </row>
    <row r="10" spans="1:14" ht="12.75">
      <c r="A10" s="3" t="s">
        <v>20</v>
      </c>
      <c r="B10">
        <v>1070</v>
      </c>
      <c r="C10">
        <v>1340</v>
      </c>
      <c r="D10">
        <v>1330</v>
      </c>
      <c r="E10">
        <v>1220</v>
      </c>
      <c r="F10">
        <f t="shared" si="0"/>
        <v>1240</v>
      </c>
      <c r="G10">
        <f>AVERAGE(F10:F12)</f>
        <v>1200.8333333333333</v>
      </c>
      <c r="H10">
        <f>STDEV(F10:F12)</f>
        <v>278.3246006614103</v>
      </c>
      <c r="K10">
        <v>7</v>
      </c>
      <c r="L10" s="3" t="s">
        <v>14</v>
      </c>
      <c r="M10" t="s">
        <v>40</v>
      </c>
      <c r="N10" t="s">
        <v>48</v>
      </c>
    </row>
    <row r="11" spans="1:14" ht="12.75">
      <c r="A11" s="3" t="s">
        <v>21</v>
      </c>
      <c r="B11">
        <v>1310</v>
      </c>
      <c r="C11">
        <v>1520</v>
      </c>
      <c r="D11">
        <v>1500</v>
      </c>
      <c r="E11">
        <v>1500</v>
      </c>
      <c r="F11">
        <f t="shared" si="0"/>
        <v>1457.5</v>
      </c>
      <c r="K11">
        <v>8</v>
      </c>
      <c r="L11" s="3" t="s">
        <v>23</v>
      </c>
      <c r="M11" t="s">
        <v>40</v>
      </c>
      <c r="N11" t="s">
        <v>48</v>
      </c>
    </row>
    <row r="12" spans="1:14" ht="12.75">
      <c r="A12" s="3" t="s">
        <v>22</v>
      </c>
      <c r="B12">
        <v>750</v>
      </c>
      <c r="C12">
        <v>890</v>
      </c>
      <c r="D12">
        <v>950</v>
      </c>
      <c r="E12">
        <v>1030</v>
      </c>
      <c r="F12">
        <f t="shared" si="0"/>
        <v>905</v>
      </c>
      <c r="K12">
        <v>9</v>
      </c>
      <c r="L12" s="3" t="s">
        <v>24</v>
      </c>
      <c r="M12" t="s">
        <v>40</v>
      </c>
      <c r="N12" t="s">
        <v>48</v>
      </c>
    </row>
    <row r="13" spans="1:14" ht="12.75">
      <c r="A13" s="3" t="s">
        <v>14</v>
      </c>
      <c r="B13">
        <v>830</v>
      </c>
      <c r="C13">
        <v>1080</v>
      </c>
      <c r="D13">
        <v>1130</v>
      </c>
      <c r="E13">
        <v>1120</v>
      </c>
      <c r="F13">
        <f t="shared" si="0"/>
        <v>1040</v>
      </c>
      <c r="G13">
        <f>AVERAGE(F13:F15)</f>
        <v>1184.1666666666667</v>
      </c>
      <c r="H13">
        <f>STDEV(F13:F15)</f>
        <v>154.64340701540914</v>
      </c>
      <c r="K13">
        <v>10</v>
      </c>
      <c r="L13" s="3" t="s">
        <v>25</v>
      </c>
      <c r="M13" t="s">
        <v>41</v>
      </c>
      <c r="N13" t="s">
        <v>48</v>
      </c>
    </row>
    <row r="14" spans="1:14" ht="12.75">
      <c r="A14" s="3" t="s">
        <v>23</v>
      </c>
      <c r="B14">
        <v>1110</v>
      </c>
      <c r="C14">
        <v>1390</v>
      </c>
      <c r="D14">
        <v>1430</v>
      </c>
      <c r="E14">
        <v>1460</v>
      </c>
      <c r="F14">
        <f t="shared" si="0"/>
        <v>1347.5</v>
      </c>
      <c r="K14">
        <v>11</v>
      </c>
      <c r="L14" s="3" t="s">
        <v>26</v>
      </c>
      <c r="M14" t="s">
        <v>41</v>
      </c>
      <c r="N14" t="s">
        <v>48</v>
      </c>
    </row>
    <row r="15" spans="1:14" ht="12.75">
      <c r="A15" s="3" t="s">
        <v>24</v>
      </c>
      <c r="B15">
        <v>960</v>
      </c>
      <c r="C15">
        <v>1180</v>
      </c>
      <c r="D15">
        <v>1270</v>
      </c>
      <c r="E15">
        <v>1250</v>
      </c>
      <c r="F15">
        <f t="shared" si="0"/>
        <v>1165</v>
      </c>
      <c r="K15">
        <v>12</v>
      </c>
      <c r="L15" s="3" t="s">
        <v>0</v>
      </c>
      <c r="M15" t="s">
        <v>41</v>
      </c>
      <c r="N15" t="s">
        <v>48</v>
      </c>
    </row>
    <row r="16" spans="1:14" ht="12.75">
      <c r="A16" s="3" t="s">
        <v>25</v>
      </c>
      <c r="B16">
        <v>1240</v>
      </c>
      <c r="C16">
        <v>1270</v>
      </c>
      <c r="D16">
        <v>1310</v>
      </c>
      <c r="E16">
        <v>1380</v>
      </c>
      <c r="F16">
        <f t="shared" si="0"/>
        <v>1300</v>
      </c>
      <c r="G16">
        <f>AVERAGE(F16:F18)</f>
        <v>1199.1666666666667</v>
      </c>
      <c r="H16">
        <f>STDEV(F16:F18)</f>
        <v>91.9352126953187</v>
      </c>
      <c r="K16">
        <v>13</v>
      </c>
      <c r="L16" s="3" t="s">
        <v>11</v>
      </c>
      <c r="M16" t="s">
        <v>42</v>
      </c>
      <c r="N16" t="s">
        <v>48</v>
      </c>
    </row>
    <row r="17" spans="1:14" ht="12.75">
      <c r="A17" s="3" t="s">
        <v>26</v>
      </c>
      <c r="B17">
        <v>1040</v>
      </c>
      <c r="C17">
        <v>1030</v>
      </c>
      <c r="D17">
        <v>1210</v>
      </c>
      <c r="E17">
        <v>1200</v>
      </c>
      <c r="F17">
        <f t="shared" si="0"/>
        <v>1120</v>
      </c>
      <c r="K17">
        <v>14</v>
      </c>
      <c r="L17" s="3" t="s">
        <v>12</v>
      </c>
      <c r="M17" t="s">
        <v>42</v>
      </c>
      <c r="N17" t="s">
        <v>48</v>
      </c>
    </row>
    <row r="18" spans="1:14" ht="12.75">
      <c r="A18" s="3" t="s">
        <v>0</v>
      </c>
      <c r="B18">
        <v>1090</v>
      </c>
      <c r="C18">
        <v>1140</v>
      </c>
      <c r="D18">
        <v>1220</v>
      </c>
      <c r="E18">
        <v>1260</v>
      </c>
      <c r="F18">
        <f t="shared" si="0"/>
        <v>1177.5</v>
      </c>
      <c r="K18">
        <v>15</v>
      </c>
      <c r="L18" s="3" t="s">
        <v>27</v>
      </c>
      <c r="M18" t="s">
        <v>42</v>
      </c>
      <c r="N18" t="s">
        <v>48</v>
      </c>
    </row>
    <row r="19" spans="1:14" ht="12.75">
      <c r="A19" s="3" t="s">
        <v>11</v>
      </c>
      <c r="B19" s="1">
        <v>1010</v>
      </c>
      <c r="C19" s="1">
        <v>1230</v>
      </c>
      <c r="D19" s="1">
        <v>1280</v>
      </c>
      <c r="E19">
        <v>1320</v>
      </c>
      <c r="F19">
        <f t="shared" si="0"/>
        <v>1210</v>
      </c>
      <c r="G19">
        <f>AVERAGE(F19:F21)</f>
        <v>1194.1666666666667</v>
      </c>
      <c r="H19">
        <f>STDEV(F19:F21)</f>
        <v>53.05264680799148</v>
      </c>
      <c r="K19">
        <v>16</v>
      </c>
      <c r="L19" s="3" t="s">
        <v>28</v>
      </c>
      <c r="M19" t="s">
        <v>43</v>
      </c>
      <c r="N19" t="s">
        <v>48</v>
      </c>
    </row>
    <row r="20" spans="1:14" ht="12.75">
      <c r="A20" s="3" t="s">
        <v>12</v>
      </c>
      <c r="B20">
        <v>1170</v>
      </c>
      <c r="C20">
        <v>1220</v>
      </c>
      <c r="D20">
        <v>1260</v>
      </c>
      <c r="E20">
        <v>1300</v>
      </c>
      <c r="F20">
        <f t="shared" si="0"/>
        <v>1237.5</v>
      </c>
      <c r="K20">
        <v>17</v>
      </c>
      <c r="L20" s="3" t="s">
        <v>13</v>
      </c>
      <c r="M20" t="s">
        <v>43</v>
      </c>
      <c r="N20" t="s">
        <v>48</v>
      </c>
    </row>
    <row r="21" spans="1:14" ht="12.75">
      <c r="A21" s="3" t="s">
        <v>27</v>
      </c>
      <c r="B21">
        <v>1000</v>
      </c>
      <c r="C21">
        <v>1120</v>
      </c>
      <c r="D21">
        <v>1190</v>
      </c>
      <c r="E21">
        <v>1230</v>
      </c>
      <c r="F21">
        <f t="shared" si="0"/>
        <v>1135</v>
      </c>
      <c r="K21">
        <v>18</v>
      </c>
      <c r="L21" s="3" t="s">
        <v>29</v>
      </c>
      <c r="M21" t="s">
        <v>43</v>
      </c>
      <c r="N21" t="s">
        <v>48</v>
      </c>
    </row>
    <row r="22" spans="1:14" ht="12.75">
      <c r="A22" s="3" t="s">
        <v>28</v>
      </c>
      <c r="B22">
        <v>1060</v>
      </c>
      <c r="C22">
        <v>1140</v>
      </c>
      <c r="D22">
        <v>1160</v>
      </c>
      <c r="E22">
        <v>1160</v>
      </c>
      <c r="F22">
        <f t="shared" si="0"/>
        <v>1130</v>
      </c>
      <c r="G22">
        <f>AVERAGE(F22:F24)</f>
        <v>1187.5</v>
      </c>
      <c r="H22">
        <f>STDEV(F22:F24)</f>
        <v>52.38081709939241</v>
      </c>
      <c r="K22">
        <v>19</v>
      </c>
      <c r="L22" s="3" t="s">
        <v>30</v>
      </c>
      <c r="M22" t="s">
        <v>44</v>
      </c>
      <c r="N22" t="s">
        <v>48</v>
      </c>
    </row>
    <row r="23" spans="1:14" ht="12.75">
      <c r="A23" s="3" t="s">
        <v>13</v>
      </c>
      <c r="B23">
        <v>1220</v>
      </c>
      <c r="C23">
        <v>1230</v>
      </c>
      <c r="D23">
        <v>1230</v>
      </c>
      <c r="E23">
        <v>1250</v>
      </c>
      <c r="F23">
        <f t="shared" si="0"/>
        <v>1232.5</v>
      </c>
      <c r="K23">
        <v>20</v>
      </c>
      <c r="L23" s="3" t="s">
        <v>31</v>
      </c>
      <c r="M23" t="s">
        <v>44</v>
      </c>
      <c r="N23" t="s">
        <v>48</v>
      </c>
    </row>
    <row r="24" spans="1:14" ht="12.75">
      <c r="A24" s="3" t="s">
        <v>29</v>
      </c>
      <c r="B24">
        <v>1160</v>
      </c>
      <c r="C24">
        <v>1210</v>
      </c>
      <c r="D24">
        <v>1240</v>
      </c>
      <c r="E24">
        <v>1190</v>
      </c>
      <c r="F24">
        <f t="shared" si="0"/>
        <v>1200</v>
      </c>
      <c r="K24">
        <v>21</v>
      </c>
      <c r="L24" s="3" t="s">
        <v>32</v>
      </c>
      <c r="M24" t="s">
        <v>44</v>
      </c>
      <c r="N24" t="s">
        <v>48</v>
      </c>
    </row>
    <row r="25" spans="1:14" ht="12.75">
      <c r="A25" s="3" t="s">
        <v>30</v>
      </c>
      <c r="B25">
        <v>1240</v>
      </c>
      <c r="C25">
        <v>1360</v>
      </c>
      <c r="D25">
        <v>1500</v>
      </c>
      <c r="E25">
        <v>1480</v>
      </c>
      <c r="F25">
        <f t="shared" si="0"/>
        <v>1395</v>
      </c>
      <c r="G25">
        <f>AVERAGE(F25:F27)</f>
        <v>1218.3333333333333</v>
      </c>
      <c r="H25">
        <f>STDEV(F25:F27)</f>
        <v>177.505868447591</v>
      </c>
      <c r="K25">
        <v>22</v>
      </c>
      <c r="L25" s="3" t="s">
        <v>33</v>
      </c>
      <c r="M25" t="s">
        <v>44</v>
      </c>
      <c r="N25" t="s">
        <v>49</v>
      </c>
    </row>
    <row r="26" spans="1:14" ht="12.75">
      <c r="A26" s="3" t="s">
        <v>31</v>
      </c>
      <c r="B26">
        <v>1100</v>
      </c>
      <c r="C26">
        <v>1270</v>
      </c>
      <c r="D26">
        <v>1220</v>
      </c>
      <c r="E26">
        <v>1290</v>
      </c>
      <c r="F26">
        <f t="shared" si="0"/>
        <v>1220</v>
      </c>
      <c r="K26">
        <v>23</v>
      </c>
      <c r="L26" s="3" t="s">
        <v>34</v>
      </c>
      <c r="M26" t="s">
        <v>44</v>
      </c>
      <c r="N26" t="s">
        <v>49</v>
      </c>
    </row>
    <row r="27" spans="1:14" ht="12.75">
      <c r="A27" s="3" t="s">
        <v>32</v>
      </c>
      <c r="B27">
        <v>870</v>
      </c>
      <c r="C27">
        <v>1030</v>
      </c>
      <c r="D27">
        <v>1080</v>
      </c>
      <c r="E27">
        <v>1180</v>
      </c>
      <c r="F27">
        <f t="shared" si="0"/>
        <v>1040</v>
      </c>
      <c r="K27">
        <v>24</v>
      </c>
      <c r="L27" s="3" t="s">
        <v>35</v>
      </c>
      <c r="M27" t="s">
        <v>45</v>
      </c>
      <c r="N27" t="s">
        <v>50</v>
      </c>
    </row>
    <row r="28" spans="1:14" ht="12.75">
      <c r="A28" s="3" t="s">
        <v>33</v>
      </c>
      <c r="B28">
        <v>780</v>
      </c>
      <c r="C28">
        <v>840</v>
      </c>
      <c r="D28">
        <v>930</v>
      </c>
      <c r="E28">
        <v>990</v>
      </c>
      <c r="F28">
        <f t="shared" si="0"/>
        <v>885</v>
      </c>
      <c r="G28">
        <f>AVERAGE(F28:F29)</f>
        <v>941.25</v>
      </c>
      <c r="H28">
        <f>STDEV(F28:F29)</f>
        <v>79.5495128834866</v>
      </c>
      <c r="K28">
        <v>25</v>
      </c>
      <c r="L28" s="3" t="s">
        <v>36</v>
      </c>
      <c r="M28" t="s">
        <v>45</v>
      </c>
      <c r="N28" t="s">
        <v>50</v>
      </c>
    </row>
    <row r="29" spans="1:12" ht="12.75">
      <c r="A29" s="3" t="s">
        <v>34</v>
      </c>
      <c r="B29">
        <v>900</v>
      </c>
      <c r="C29">
        <v>1000</v>
      </c>
      <c r="D29">
        <v>1030</v>
      </c>
      <c r="E29">
        <v>1060</v>
      </c>
      <c r="F29">
        <f t="shared" si="0"/>
        <v>997.5</v>
      </c>
      <c r="L29" s="3"/>
    </row>
    <row r="30" spans="1:8" ht="12.75">
      <c r="A30" s="3" t="s">
        <v>35</v>
      </c>
      <c r="B30">
        <v>1040</v>
      </c>
      <c r="C30">
        <v>1070</v>
      </c>
      <c r="D30">
        <v>1050</v>
      </c>
      <c r="E30">
        <v>1040</v>
      </c>
      <c r="F30">
        <f t="shared" si="0"/>
        <v>1050</v>
      </c>
      <c r="G30">
        <f>AVERAGE(F30:F31)</f>
        <v>1011.25</v>
      </c>
      <c r="H30">
        <f>STDEV(F30:F31)</f>
        <v>54.800775541957435</v>
      </c>
    </row>
    <row r="31" spans="1:6" ht="12.75">
      <c r="A31" s="3" t="s">
        <v>36</v>
      </c>
      <c r="B31">
        <v>960</v>
      </c>
      <c r="C31">
        <v>1030</v>
      </c>
      <c r="D31">
        <v>930</v>
      </c>
      <c r="E31">
        <v>970</v>
      </c>
      <c r="F31">
        <f t="shared" si="0"/>
        <v>972.5</v>
      </c>
    </row>
    <row r="32" spans="1:4" ht="12.75">
      <c r="A32" s="3"/>
      <c r="B32" s="1"/>
      <c r="C32" s="1"/>
      <c r="D32" s="1"/>
    </row>
    <row r="33" spans="1:10" ht="26.25">
      <c r="A33" s="2"/>
      <c r="J33" s="9" t="s">
        <v>55</v>
      </c>
    </row>
    <row r="34" ht="12.75">
      <c r="A34" s="2">
        <v>1020</v>
      </c>
    </row>
    <row r="35" spans="1:28" ht="12.75">
      <c r="A35" s="2" t="s">
        <v>9</v>
      </c>
      <c r="K35" s="4" t="s">
        <v>46</v>
      </c>
      <c r="L35" s="16" t="s">
        <v>38</v>
      </c>
      <c r="M35" s="16"/>
      <c r="N35" s="16" t="s">
        <v>39</v>
      </c>
      <c r="O35" s="16"/>
      <c r="P35" s="16" t="s">
        <v>40</v>
      </c>
      <c r="Q35" s="16"/>
      <c r="R35" s="16" t="s">
        <v>41</v>
      </c>
      <c r="S35" s="16"/>
      <c r="T35" s="16" t="s">
        <v>42</v>
      </c>
      <c r="U35" s="16"/>
      <c r="V35" s="16" t="s">
        <v>43</v>
      </c>
      <c r="W35" s="16"/>
      <c r="X35" s="16" t="s">
        <v>44</v>
      </c>
      <c r="Y35" s="16"/>
      <c r="Z35" s="16" t="s">
        <v>47</v>
      </c>
      <c r="AA35" s="16"/>
      <c r="AB35" s="2" t="s">
        <v>45</v>
      </c>
    </row>
    <row r="36" spans="1:29" ht="12.75">
      <c r="A36" s="3" t="s">
        <v>17</v>
      </c>
      <c r="B36">
        <v>1300</v>
      </c>
      <c r="C36">
        <v>1220</v>
      </c>
      <c r="D36">
        <v>1300</v>
      </c>
      <c r="E36">
        <v>1460</v>
      </c>
      <c r="F36">
        <f t="shared" si="0"/>
        <v>1320</v>
      </c>
      <c r="G36">
        <f>AVERAGE(F36:F38)</f>
        <v>1500</v>
      </c>
      <c r="H36">
        <f>STDEV(F36:F38)</f>
        <v>238.11761799581316</v>
      </c>
      <c r="K36" s="2"/>
      <c r="L36" s="4" t="s">
        <v>15</v>
      </c>
      <c r="M36" s="4" t="s">
        <v>52</v>
      </c>
      <c r="N36" s="4" t="s">
        <v>15</v>
      </c>
      <c r="O36" s="4" t="s">
        <v>52</v>
      </c>
      <c r="P36" s="4" t="s">
        <v>15</v>
      </c>
      <c r="Q36" s="4" t="s">
        <v>52</v>
      </c>
      <c r="R36" s="4" t="s">
        <v>15</v>
      </c>
      <c r="S36" s="4" t="s">
        <v>52</v>
      </c>
      <c r="T36" s="4" t="s">
        <v>15</v>
      </c>
      <c r="U36" s="4" t="s">
        <v>52</v>
      </c>
      <c r="V36" s="4" t="s">
        <v>15</v>
      </c>
      <c r="W36" s="4" t="s">
        <v>52</v>
      </c>
      <c r="X36" s="4" t="s">
        <v>15</v>
      </c>
      <c r="Y36" s="4" t="s">
        <v>52</v>
      </c>
      <c r="Z36" s="4" t="s">
        <v>15</v>
      </c>
      <c r="AA36" s="4" t="s">
        <v>52</v>
      </c>
      <c r="AB36" s="4" t="s">
        <v>15</v>
      </c>
      <c r="AC36" s="4" t="s">
        <v>52</v>
      </c>
    </row>
    <row r="37" spans="1:29" ht="12.75">
      <c r="A37" s="3" t="s">
        <v>18</v>
      </c>
      <c r="B37">
        <v>1110</v>
      </c>
      <c r="C37">
        <v>1430</v>
      </c>
      <c r="D37">
        <v>1560</v>
      </c>
      <c r="E37">
        <v>1540</v>
      </c>
      <c r="F37">
        <f t="shared" si="0"/>
        <v>1410</v>
      </c>
      <c r="K37" s="5">
        <v>0</v>
      </c>
      <c r="L37" s="5">
        <f>'Raw Data'!G7</f>
        <v>1220.8333333333333</v>
      </c>
      <c r="M37" s="5">
        <f>H7</f>
        <v>230.0045289409178</v>
      </c>
      <c r="N37" s="5">
        <f>'Raw Data'!G10</f>
        <v>1200.8333333333333</v>
      </c>
      <c r="O37" s="5">
        <f>H10</f>
        <v>278.3246006614103</v>
      </c>
      <c r="P37" s="5">
        <f>'Raw Data'!G13</f>
        <v>1184.1666666666667</v>
      </c>
      <c r="Q37" s="5">
        <f>H13</f>
        <v>154.64340701540914</v>
      </c>
      <c r="R37" s="5">
        <f>'Raw Data'!G16</f>
        <v>1199.1666666666667</v>
      </c>
      <c r="S37" s="5">
        <f>H16</f>
        <v>91.9352126953187</v>
      </c>
      <c r="T37" s="5">
        <f>'Raw Data'!G19</f>
        <v>1194.1666666666667</v>
      </c>
      <c r="U37" s="5">
        <f>H19</f>
        <v>53.05264680799148</v>
      </c>
      <c r="V37" s="5">
        <f>'Raw Data'!G22</f>
        <v>1187.5</v>
      </c>
      <c r="W37" s="5">
        <f>H22</f>
        <v>52.38081709939241</v>
      </c>
      <c r="X37" s="5">
        <f>'Raw Data'!G25</f>
        <v>1218.3333333333333</v>
      </c>
      <c r="Y37">
        <f>H25</f>
        <v>177.505868447591</v>
      </c>
      <c r="Z37">
        <f>G28</f>
        <v>941.25</v>
      </c>
      <c r="AA37">
        <f>H28</f>
        <v>79.5495128834866</v>
      </c>
      <c r="AB37">
        <f>G30</f>
        <v>1011.25</v>
      </c>
      <c r="AC37" s="5">
        <f>H30</f>
        <v>54.800775541957435</v>
      </c>
    </row>
    <row r="38" spans="1:29" ht="12.75">
      <c r="A38" s="3" t="s">
        <v>19</v>
      </c>
      <c r="B38">
        <v>1140</v>
      </c>
      <c r="C38">
        <v>1850</v>
      </c>
      <c r="D38">
        <v>1960</v>
      </c>
      <c r="E38">
        <v>2130</v>
      </c>
      <c r="F38">
        <f t="shared" si="0"/>
        <v>1770</v>
      </c>
      <c r="K38" s="5">
        <v>30</v>
      </c>
      <c r="L38" s="5">
        <f>'Raw Data'!G36</f>
        <v>1500</v>
      </c>
      <c r="M38" s="5">
        <f>H36</f>
        <v>238.11761799581316</v>
      </c>
      <c r="N38" s="5">
        <f>'Raw Data'!G39</f>
        <v>2660</v>
      </c>
      <c r="O38" s="5">
        <f>H39</f>
        <v>837.3208763669994</v>
      </c>
      <c r="P38" s="5">
        <f>'Raw Data'!G42</f>
        <v>3373.3333333333335</v>
      </c>
      <c r="Q38" s="5">
        <f>H42</f>
        <v>670.0062188766102</v>
      </c>
      <c r="R38" s="5">
        <f>'Raw Data'!G45</f>
        <v>3100.8333333333335</v>
      </c>
      <c r="S38" s="5">
        <f>H45</f>
        <v>978.3606611742593</v>
      </c>
      <c r="T38" s="5">
        <f>'Raw Data'!G48</f>
        <v>4508.333333333333</v>
      </c>
      <c r="U38" s="5">
        <f>H48</f>
        <v>739.5113814765342</v>
      </c>
      <c r="V38" s="5">
        <f>'Raw Data'!G51</f>
        <v>4043.3333333333335</v>
      </c>
      <c r="W38" s="5">
        <f>H51</f>
        <v>246.91007134852174</v>
      </c>
      <c r="X38" s="5">
        <f>'Raw Data'!G54</f>
        <v>4051.6666666666665</v>
      </c>
      <c r="Y38">
        <f>H54</f>
        <v>476.34896172169</v>
      </c>
      <c r="Z38">
        <f>G57</f>
        <v>1261.25</v>
      </c>
      <c r="AA38">
        <f>H57</f>
        <v>274.00387770978716</v>
      </c>
      <c r="AB38">
        <f>G59</f>
        <v>1328.75</v>
      </c>
      <c r="AC38" s="5">
        <f>H59</f>
        <v>167.93786053180503</v>
      </c>
    </row>
    <row r="39" spans="1:29" ht="12.75">
      <c r="A39" s="3" t="s">
        <v>20</v>
      </c>
      <c r="B39">
        <v>1460</v>
      </c>
      <c r="C39">
        <v>2680</v>
      </c>
      <c r="D39">
        <v>3710</v>
      </c>
      <c r="E39">
        <v>4120</v>
      </c>
      <c r="F39">
        <f t="shared" si="0"/>
        <v>2992.5</v>
      </c>
      <c r="G39">
        <f>AVERAGE(F39:F41)</f>
        <v>2660</v>
      </c>
      <c r="H39">
        <f>STDEV(F39:F41)</f>
        <v>837.3208763669994</v>
      </c>
      <c r="K39" s="5">
        <v>60</v>
      </c>
      <c r="L39" s="5">
        <f>G65</f>
        <v>5577.5</v>
      </c>
      <c r="M39" s="5">
        <f>H65</f>
        <v>1735.4196178446296</v>
      </c>
      <c r="N39" s="5">
        <f>G68</f>
        <v>14957.5</v>
      </c>
      <c r="O39" s="5">
        <f>H68</f>
        <v>4944.8230504235435</v>
      </c>
      <c r="P39" s="5">
        <f>G71</f>
        <v>18377.5</v>
      </c>
      <c r="Q39" s="5">
        <f>H71</f>
        <v>3640.9039056256347</v>
      </c>
      <c r="R39" s="5">
        <f>G74</f>
        <v>16767.5</v>
      </c>
      <c r="S39" s="5">
        <f>H74</f>
        <v>5061.539415039658</v>
      </c>
      <c r="T39" s="5">
        <f>G77</f>
        <v>24427.5</v>
      </c>
      <c r="U39" s="5">
        <f>H77</f>
        <v>1981.5256117446477</v>
      </c>
      <c r="V39" s="5">
        <f>G80</f>
        <v>22145.833333333332</v>
      </c>
      <c r="W39" s="5">
        <f>H80</f>
        <v>1346.505508096188</v>
      </c>
      <c r="X39" s="5">
        <f>G83</f>
        <v>22026.666666666668</v>
      </c>
      <c r="Y39" s="5">
        <f>H83</f>
        <v>387.9620900724362</v>
      </c>
      <c r="Z39" s="5">
        <f>G86</f>
        <v>1482.5</v>
      </c>
      <c r="AA39">
        <f>H86</f>
        <v>45.96194077712559</v>
      </c>
      <c r="AB39">
        <f>G88</f>
        <v>1805</v>
      </c>
      <c r="AC39" s="5">
        <f>H88</f>
        <v>410.1219330881976</v>
      </c>
    </row>
    <row r="40" spans="1:29" ht="12.75">
      <c r="A40" s="3" t="s">
        <v>21</v>
      </c>
      <c r="B40">
        <v>2490</v>
      </c>
      <c r="C40">
        <v>3110</v>
      </c>
      <c r="D40">
        <v>3580</v>
      </c>
      <c r="E40">
        <v>3940</v>
      </c>
      <c r="F40">
        <f t="shared" si="0"/>
        <v>3280</v>
      </c>
      <c r="K40" s="5">
        <v>90</v>
      </c>
      <c r="L40" s="5">
        <f>G94</f>
        <v>10640.833333333334</v>
      </c>
      <c r="M40" s="5">
        <f>H94</f>
        <v>2606.3448224157414</v>
      </c>
      <c r="N40" s="5">
        <f>G97</f>
        <v>30050</v>
      </c>
      <c r="O40" s="5">
        <f>H97</f>
        <v>9125.903037508124</v>
      </c>
      <c r="P40" s="5">
        <f>G100</f>
        <v>37571.666666666664</v>
      </c>
      <c r="Q40" s="5">
        <f>H100</f>
        <v>4673.567516719241</v>
      </c>
      <c r="R40" s="5">
        <f>G103</f>
        <v>35030.833333333336</v>
      </c>
      <c r="S40" s="5">
        <f>H103</f>
        <v>8919.648372179996</v>
      </c>
      <c r="T40" s="5">
        <f>G106</f>
        <v>49987.5</v>
      </c>
      <c r="U40" s="5">
        <f>H106</f>
        <v>2419.422710069491</v>
      </c>
      <c r="V40" s="5">
        <f>G109</f>
        <v>48043.333333333336</v>
      </c>
      <c r="W40" s="5">
        <f>H109</f>
        <v>1425.0007309940204</v>
      </c>
      <c r="X40" s="5">
        <f>G112</f>
        <v>46762.5</v>
      </c>
      <c r="Y40" s="5">
        <f>H112</f>
        <v>1879.2468571212246</v>
      </c>
      <c r="Z40" s="5">
        <f>G115</f>
        <v>2167.5</v>
      </c>
      <c r="AA40">
        <f>H115</f>
        <v>491.4392129246505</v>
      </c>
      <c r="AB40">
        <f>G117</f>
        <v>2380.625</v>
      </c>
      <c r="AC40" s="5">
        <f>H117</f>
        <v>518.8396006956292</v>
      </c>
    </row>
    <row r="41" spans="1:29" ht="12.75">
      <c r="A41" s="3" t="s">
        <v>22</v>
      </c>
      <c r="B41">
        <v>1290</v>
      </c>
      <c r="C41">
        <v>1520</v>
      </c>
      <c r="D41">
        <v>1990</v>
      </c>
      <c r="E41">
        <v>2030</v>
      </c>
      <c r="F41">
        <f t="shared" si="0"/>
        <v>1707.5</v>
      </c>
      <c r="K41" s="5">
        <v>120</v>
      </c>
      <c r="L41" s="5">
        <f>G123</f>
        <v>13124.166666666666</v>
      </c>
      <c r="M41" s="5">
        <f>H123</f>
        <v>3055.0791042677347</v>
      </c>
      <c r="N41" s="5">
        <f>G126</f>
        <v>37933.333333333336</v>
      </c>
      <c r="O41" s="5">
        <f>H126</f>
        <v>10985.273191110611</v>
      </c>
      <c r="P41" s="5">
        <f>G129</f>
        <v>47891.666666666664</v>
      </c>
      <c r="Q41" s="5">
        <f>H129</f>
        <v>5635.52034716702</v>
      </c>
      <c r="R41" s="5">
        <f>G132</f>
        <v>46544.166666666664</v>
      </c>
      <c r="S41" s="5">
        <f>H132</f>
        <v>10642.576736079167</v>
      </c>
      <c r="T41" s="5">
        <f>G135</f>
        <v>67285.83333333333</v>
      </c>
      <c r="U41" s="5">
        <f>H135</f>
        <v>3910.003463340284</v>
      </c>
      <c r="V41" s="5">
        <f>G138</f>
        <v>66010.83333333333</v>
      </c>
      <c r="W41" s="5">
        <f>H138</f>
        <v>2112.0966084279894</v>
      </c>
      <c r="X41" s="5">
        <f>G141</f>
        <v>65212.5</v>
      </c>
      <c r="Y41" s="5">
        <f>H141</f>
        <v>3668.0708485524106</v>
      </c>
      <c r="Z41" s="5">
        <f>G144</f>
        <v>2686.25</v>
      </c>
      <c r="AA41">
        <f>H144</f>
        <v>372.9988270759038</v>
      </c>
      <c r="AB41">
        <f>G146</f>
        <v>3267.5</v>
      </c>
      <c r="AC41" s="5">
        <f>H146</f>
        <v>113.13708498984761</v>
      </c>
    </row>
    <row r="42" spans="1:29" ht="12.75">
      <c r="A42" s="3" t="s">
        <v>14</v>
      </c>
      <c r="B42">
        <v>1770</v>
      </c>
      <c r="C42">
        <v>2780</v>
      </c>
      <c r="D42">
        <v>3350</v>
      </c>
      <c r="E42">
        <v>3600</v>
      </c>
      <c r="F42">
        <f t="shared" si="0"/>
        <v>2875</v>
      </c>
      <c r="G42">
        <f>AVERAGE(F42:F44)</f>
        <v>3373.3333333333335</v>
      </c>
      <c r="H42">
        <f>STDEV(F42:F44)</f>
        <v>670.0062188766102</v>
      </c>
      <c r="K42" s="5">
        <v>150</v>
      </c>
      <c r="L42" s="5">
        <f>G152</f>
        <v>15029.166666666666</v>
      </c>
      <c r="M42" s="5">
        <f>H152</f>
        <v>2998.941827267297</v>
      </c>
      <c r="N42" s="5">
        <f>G155</f>
        <v>44315</v>
      </c>
      <c r="O42" s="5">
        <f>H155</f>
        <v>11944.116752610886</v>
      </c>
      <c r="P42" s="5">
        <f>G158</f>
        <v>55666.666666666664</v>
      </c>
      <c r="Q42" s="5">
        <f>H158</f>
        <v>6191.559442768277</v>
      </c>
      <c r="R42" s="5">
        <f>G161</f>
        <v>55909.166666666664</v>
      </c>
      <c r="S42" s="5">
        <f>H161</f>
        <v>11523.17836290548</v>
      </c>
      <c r="T42" s="5">
        <f>G164</f>
        <v>83587.5</v>
      </c>
      <c r="U42" s="5">
        <f>H164</f>
        <v>3516.940253970772</v>
      </c>
      <c r="V42" s="5">
        <f>G167</f>
        <v>83671.66666666667</v>
      </c>
      <c r="W42" s="5">
        <f>H167</f>
        <v>2861.143055377338</v>
      </c>
      <c r="X42" s="5">
        <f>G170</f>
        <v>84935</v>
      </c>
      <c r="Y42" s="5">
        <f>H170</f>
        <v>4042.885726804556</v>
      </c>
      <c r="Z42" s="5">
        <f>G173</f>
        <v>3253.75</v>
      </c>
      <c r="AA42">
        <f>H173</f>
        <v>662.9126073623883</v>
      </c>
      <c r="AB42">
        <f>G175</f>
        <v>3932.5</v>
      </c>
      <c r="AC42" s="5">
        <f>H175</f>
        <v>60.10407640085654</v>
      </c>
    </row>
    <row r="43" spans="1:29" ht="12.75">
      <c r="A43" s="3" t="s">
        <v>23</v>
      </c>
      <c r="B43" s="1">
        <v>2800</v>
      </c>
      <c r="C43" s="1">
        <v>4220</v>
      </c>
      <c r="D43" s="1">
        <v>4540</v>
      </c>
      <c r="E43" s="1">
        <v>4980</v>
      </c>
      <c r="F43">
        <f t="shared" si="0"/>
        <v>4135</v>
      </c>
      <c r="K43" s="5">
        <v>180</v>
      </c>
      <c r="L43" s="5">
        <f>G181</f>
        <v>16356.666666666666</v>
      </c>
      <c r="M43" s="5">
        <f>H181</f>
        <v>2683.8607142199676</v>
      </c>
      <c r="N43" s="5">
        <v>47122.5</v>
      </c>
      <c r="O43" s="5">
        <v>12160.88</v>
      </c>
      <c r="P43" s="5">
        <v>60270</v>
      </c>
      <c r="Q43" s="5">
        <v>6089.953</v>
      </c>
      <c r="R43" s="5">
        <v>62460</v>
      </c>
      <c r="S43" s="5">
        <v>12487.89</v>
      </c>
      <c r="T43" s="5">
        <v>96813.33</v>
      </c>
      <c r="U43" s="5">
        <v>3801.461</v>
      </c>
      <c r="V43" s="5">
        <v>99585.83</v>
      </c>
      <c r="W43">
        <v>2162.327</v>
      </c>
      <c r="X43">
        <v>102355.8</v>
      </c>
      <c r="Y43">
        <v>3433.163</v>
      </c>
      <c r="Z43">
        <v>4338.75</v>
      </c>
      <c r="AA43">
        <v>542.7045</v>
      </c>
      <c r="AB43">
        <f>G204</f>
        <v>4428.75</v>
      </c>
      <c r="AC43" s="5">
        <f>H204</f>
        <v>256.3262081801235</v>
      </c>
    </row>
    <row r="44" spans="1:29" ht="12.75">
      <c r="A44" s="3" t="s">
        <v>24</v>
      </c>
      <c r="B44">
        <v>2680</v>
      </c>
      <c r="C44">
        <v>2990</v>
      </c>
      <c r="D44">
        <v>3310</v>
      </c>
      <c r="E44">
        <v>3460</v>
      </c>
      <c r="F44">
        <f t="shared" si="0"/>
        <v>3110</v>
      </c>
      <c r="K44" s="5">
        <v>210</v>
      </c>
      <c r="L44" s="5">
        <f>G210</f>
        <v>15890</v>
      </c>
      <c r="M44">
        <v>611.6474</v>
      </c>
      <c r="N44">
        <v>56300</v>
      </c>
      <c r="O44">
        <v>654.0738</v>
      </c>
      <c r="P44">
        <v>65591.25</v>
      </c>
      <c r="Q44">
        <v>6577.861</v>
      </c>
      <c r="R44">
        <v>70053.75</v>
      </c>
      <c r="S44">
        <v>16074.3</v>
      </c>
      <c r="T44">
        <v>107417.5</v>
      </c>
      <c r="U44">
        <v>3733.524</v>
      </c>
      <c r="V44">
        <v>110182.5</v>
      </c>
      <c r="W44">
        <v>466.6905</v>
      </c>
      <c r="X44">
        <v>117763.8</v>
      </c>
      <c r="Y44">
        <v>291.6815</v>
      </c>
      <c r="Z44">
        <v>4877.5</v>
      </c>
      <c r="AA44">
        <v>452.5483</v>
      </c>
      <c r="AB44">
        <f>G233</f>
        <v>4738.75</v>
      </c>
      <c r="AC44" s="5">
        <f>H233</f>
        <v>199.75766568519967</v>
      </c>
    </row>
    <row r="45" spans="1:29" ht="12.75">
      <c r="A45" s="3" t="s">
        <v>25</v>
      </c>
      <c r="B45">
        <v>3200</v>
      </c>
      <c r="C45">
        <v>4260</v>
      </c>
      <c r="D45">
        <v>4490</v>
      </c>
      <c r="E45">
        <v>4800</v>
      </c>
      <c r="F45">
        <f t="shared" si="0"/>
        <v>4187.5</v>
      </c>
      <c r="G45">
        <f>AVERAGE(F45:F47)</f>
        <v>3100.8333333333335</v>
      </c>
      <c r="H45">
        <f>STDEV(F45:F47)</f>
        <v>978.3606611742593</v>
      </c>
      <c r="K45" s="5">
        <v>240</v>
      </c>
      <c r="L45" s="5">
        <f>G239</f>
        <v>16445</v>
      </c>
      <c r="M45">
        <v>144.9569</v>
      </c>
      <c r="N45">
        <v>56862.5</v>
      </c>
      <c r="O45">
        <v>986.414</v>
      </c>
      <c r="P45">
        <v>67732.5</v>
      </c>
      <c r="Q45">
        <v>6547.809</v>
      </c>
      <c r="R45">
        <v>73310</v>
      </c>
      <c r="S45">
        <v>18925.71</v>
      </c>
      <c r="T45">
        <v>113617.5</v>
      </c>
      <c r="U45">
        <v>2093.036</v>
      </c>
      <c r="V45">
        <v>118638.8</v>
      </c>
      <c r="W45">
        <v>1910.956</v>
      </c>
      <c r="X45">
        <v>125980</v>
      </c>
      <c r="Y45">
        <v>6551.344</v>
      </c>
      <c r="Z45">
        <v>5423.75</v>
      </c>
      <c r="AA45">
        <v>266.9328</v>
      </c>
      <c r="AB45">
        <f>G262</f>
        <v>4833.75</v>
      </c>
      <c r="AC45" s="5">
        <f>H262</f>
        <v>383.60542879370206</v>
      </c>
    </row>
    <row r="46" spans="1:29" ht="12.75">
      <c r="A46" s="3" t="s">
        <v>26</v>
      </c>
      <c r="B46">
        <v>1910</v>
      </c>
      <c r="C46">
        <v>2180</v>
      </c>
      <c r="D46">
        <v>2320</v>
      </c>
      <c r="E46">
        <v>2750</v>
      </c>
      <c r="F46">
        <f t="shared" si="0"/>
        <v>2290</v>
      </c>
      <c r="K46" s="5">
        <v>270</v>
      </c>
      <c r="L46" s="5">
        <f>G268</f>
        <v>17065</v>
      </c>
      <c r="M46">
        <v>155.5635</v>
      </c>
      <c r="N46">
        <v>59191.25</v>
      </c>
      <c r="O46">
        <v>963.433</v>
      </c>
      <c r="P46">
        <v>69593.75</v>
      </c>
      <c r="Q46">
        <v>7274.361</v>
      </c>
      <c r="R46">
        <v>75382.5</v>
      </c>
      <c r="S46">
        <v>18642.87</v>
      </c>
      <c r="T46">
        <v>120973.8</v>
      </c>
      <c r="U46">
        <v>1497.299</v>
      </c>
      <c r="V46">
        <v>129143.8</v>
      </c>
      <c r="W46">
        <v>3371.132</v>
      </c>
      <c r="X46">
        <v>138257.5</v>
      </c>
      <c r="Y46">
        <v>8534.779</v>
      </c>
      <c r="Z46">
        <v>6082.5</v>
      </c>
      <c r="AA46">
        <v>342.9468</v>
      </c>
      <c r="AB46">
        <f>G291</f>
        <v>5276.25</v>
      </c>
      <c r="AC46" s="5">
        <f>H291</f>
        <v>401.2830983233657</v>
      </c>
    </row>
    <row r="47" spans="1:29" ht="12.75">
      <c r="A47" s="3" t="s">
        <v>0</v>
      </c>
      <c r="B47">
        <v>2210</v>
      </c>
      <c r="C47">
        <v>2800</v>
      </c>
      <c r="D47">
        <v>3070</v>
      </c>
      <c r="E47">
        <v>3220</v>
      </c>
      <c r="F47">
        <f t="shared" si="0"/>
        <v>2825</v>
      </c>
      <c r="K47" s="5">
        <v>300</v>
      </c>
      <c r="L47" s="5">
        <f>G297</f>
        <v>17402.5</v>
      </c>
      <c r="M47">
        <v>56.56854</v>
      </c>
      <c r="N47">
        <v>58397.5</v>
      </c>
      <c r="O47">
        <v>325.2691</v>
      </c>
      <c r="P47">
        <v>69547.5</v>
      </c>
      <c r="Q47">
        <v>6583.164</v>
      </c>
      <c r="R47">
        <v>76736.25</v>
      </c>
      <c r="S47">
        <v>19687.62</v>
      </c>
      <c r="T47">
        <v>124692.5</v>
      </c>
      <c r="U47">
        <v>1361.181</v>
      </c>
      <c r="V47">
        <v>135633.8</v>
      </c>
      <c r="W47">
        <v>4622.711</v>
      </c>
      <c r="X47">
        <v>146176.3</v>
      </c>
      <c r="Y47">
        <v>10088.65</v>
      </c>
      <c r="Z47">
        <v>6726.5</v>
      </c>
      <c r="AA47">
        <v>468.4582</v>
      </c>
      <c r="AB47">
        <f>G320</f>
        <v>5276.25</v>
      </c>
      <c r="AC47" s="5">
        <f>H320</f>
        <v>624.0217343971282</v>
      </c>
    </row>
    <row r="48" spans="1:29" ht="12.75">
      <c r="A48" s="3" t="s">
        <v>11</v>
      </c>
      <c r="B48">
        <v>4320</v>
      </c>
      <c r="C48">
        <v>5390</v>
      </c>
      <c r="D48">
        <v>5550</v>
      </c>
      <c r="E48">
        <v>6010</v>
      </c>
      <c r="F48">
        <f t="shared" si="0"/>
        <v>5317.5</v>
      </c>
      <c r="G48">
        <f>AVERAGE(F48:F50)</f>
        <v>4508.333333333333</v>
      </c>
      <c r="H48">
        <f>STDEV(F48:F50)</f>
        <v>739.5113814765342</v>
      </c>
      <c r="K48" s="5">
        <v>330</v>
      </c>
      <c r="L48">
        <f>G326</f>
        <v>17750</v>
      </c>
      <c r="M48">
        <v>314.6625</v>
      </c>
      <c r="N48">
        <v>58400</v>
      </c>
      <c r="O48">
        <v>88.38835</v>
      </c>
      <c r="P48">
        <v>69738.75</v>
      </c>
      <c r="Q48">
        <v>5637.409</v>
      </c>
      <c r="R48">
        <v>76426.25</v>
      </c>
      <c r="S48">
        <v>19224.47</v>
      </c>
      <c r="T48">
        <v>125767.5</v>
      </c>
      <c r="U48">
        <v>3.535534</v>
      </c>
      <c r="V48">
        <v>139256.3</v>
      </c>
      <c r="W48">
        <v>6033.389</v>
      </c>
      <c r="X48">
        <v>154716.3</v>
      </c>
      <c r="Y48">
        <v>7543.062</v>
      </c>
      <c r="Z48">
        <v>7176.25</v>
      </c>
      <c r="AA48">
        <v>602.8085</v>
      </c>
      <c r="AB48" s="5">
        <f>G349</f>
        <v>5448.75</v>
      </c>
      <c r="AC48" s="5">
        <f>H349</f>
        <v>747.765421104774</v>
      </c>
    </row>
    <row r="49" spans="1:29" ht="12.75">
      <c r="A49" s="3" t="s">
        <v>12</v>
      </c>
      <c r="B49">
        <v>2970</v>
      </c>
      <c r="C49">
        <v>3690</v>
      </c>
      <c r="D49">
        <v>4390</v>
      </c>
      <c r="E49">
        <v>4420</v>
      </c>
      <c r="F49">
        <f t="shared" si="0"/>
        <v>3867.5</v>
      </c>
      <c r="K49" s="5">
        <v>360</v>
      </c>
      <c r="L49">
        <f>G355</f>
        <v>18301.25</v>
      </c>
      <c r="M49">
        <v>323.5014</v>
      </c>
      <c r="N49">
        <v>57333.75</v>
      </c>
      <c r="O49">
        <v>295.2171</v>
      </c>
      <c r="P49">
        <v>68458.75</v>
      </c>
      <c r="Q49">
        <v>4859.591</v>
      </c>
      <c r="R49">
        <v>75460</v>
      </c>
      <c r="S49">
        <v>17850.91</v>
      </c>
      <c r="T49">
        <v>125050</v>
      </c>
      <c r="U49">
        <v>70.71068</v>
      </c>
      <c r="V49">
        <v>140840</v>
      </c>
      <c r="W49">
        <v>6600.842</v>
      </c>
      <c r="X49">
        <v>154693.8</v>
      </c>
      <c r="Y49">
        <v>10636.65</v>
      </c>
      <c r="Z49">
        <v>7833.75</v>
      </c>
      <c r="AA49">
        <v>875.0446</v>
      </c>
      <c r="AB49" s="5">
        <f>G378</f>
        <v>5565</v>
      </c>
      <c r="AC49" s="5">
        <f>H378</f>
        <v>661.1448404094219</v>
      </c>
    </row>
    <row r="50" spans="1:29" ht="12.75">
      <c r="A50" s="3" t="s">
        <v>27</v>
      </c>
      <c r="B50">
        <v>3600</v>
      </c>
      <c r="C50">
        <v>4270</v>
      </c>
      <c r="D50">
        <v>4570</v>
      </c>
      <c r="E50">
        <v>4920</v>
      </c>
      <c r="F50">
        <f t="shared" si="0"/>
        <v>4340</v>
      </c>
      <c r="K50" s="5">
        <v>390</v>
      </c>
      <c r="L50">
        <v>18176.25</v>
      </c>
      <c r="M50">
        <v>302.2881</v>
      </c>
      <c r="N50">
        <v>56986.25</v>
      </c>
      <c r="O50">
        <v>61.87184</v>
      </c>
      <c r="P50">
        <v>67725</v>
      </c>
      <c r="Q50">
        <v>4511.341</v>
      </c>
      <c r="R50">
        <v>75541.25</v>
      </c>
      <c r="S50">
        <v>18368.54</v>
      </c>
      <c r="T50">
        <v>124868.8</v>
      </c>
      <c r="U50">
        <v>493.207</v>
      </c>
      <c r="V50">
        <v>142225</v>
      </c>
      <c r="W50">
        <v>7551.9</v>
      </c>
      <c r="X50">
        <v>160191.3</v>
      </c>
      <c r="Y50">
        <v>10788.68</v>
      </c>
      <c r="Z50">
        <v>8215</v>
      </c>
      <c r="AA50">
        <v>664.6804</v>
      </c>
      <c r="AB50">
        <f>G407</f>
        <v>5578.75</v>
      </c>
      <c r="AC50">
        <f>H407</f>
        <v>507.34911550134785</v>
      </c>
    </row>
    <row r="51" spans="1:8" ht="12.75">
      <c r="A51" s="3" t="s">
        <v>28</v>
      </c>
      <c r="B51">
        <v>2850</v>
      </c>
      <c r="C51">
        <v>3710</v>
      </c>
      <c r="D51">
        <v>4050</v>
      </c>
      <c r="E51">
        <v>4430</v>
      </c>
      <c r="F51">
        <f t="shared" si="0"/>
        <v>3760</v>
      </c>
      <c r="G51">
        <f>AVERAGE(F51:F53)</f>
        <v>4043.3333333333335</v>
      </c>
      <c r="H51">
        <f>STDEV(F51:F53)</f>
        <v>246.91007134852174</v>
      </c>
    </row>
    <row r="52" spans="1:11" ht="18">
      <c r="A52" s="3" t="s">
        <v>13</v>
      </c>
      <c r="B52">
        <v>3730</v>
      </c>
      <c r="C52">
        <v>3950</v>
      </c>
      <c r="D52">
        <v>4270</v>
      </c>
      <c r="E52">
        <v>4680</v>
      </c>
      <c r="F52">
        <f t="shared" si="0"/>
        <v>4157.5</v>
      </c>
      <c r="J52" s="7" t="s">
        <v>54</v>
      </c>
      <c r="K52" s="6" t="s">
        <v>58</v>
      </c>
    </row>
    <row r="53" spans="1:28" ht="12.75">
      <c r="A53" s="3" t="s">
        <v>29</v>
      </c>
      <c r="B53">
        <v>3510</v>
      </c>
      <c r="C53">
        <v>3930</v>
      </c>
      <c r="D53">
        <v>4510</v>
      </c>
      <c r="E53">
        <v>4900</v>
      </c>
      <c r="F53">
        <f t="shared" si="0"/>
        <v>4212.5</v>
      </c>
      <c r="K53" s="4" t="s">
        <v>46</v>
      </c>
      <c r="L53" s="16" t="s">
        <v>38</v>
      </c>
      <c r="M53" s="16"/>
      <c r="N53" s="16" t="s">
        <v>39</v>
      </c>
      <c r="O53" s="16"/>
      <c r="P53" s="16" t="s">
        <v>40</v>
      </c>
      <c r="Q53" s="16"/>
      <c r="R53" s="16" t="s">
        <v>41</v>
      </c>
      <c r="S53" s="16"/>
      <c r="T53" s="16" t="s">
        <v>42</v>
      </c>
      <c r="U53" s="16"/>
      <c r="V53" s="16" t="s">
        <v>43</v>
      </c>
      <c r="W53" s="16"/>
      <c r="X53" s="16" t="s">
        <v>44</v>
      </c>
      <c r="Y53" s="16"/>
      <c r="Z53" s="16" t="s">
        <v>47</v>
      </c>
      <c r="AA53" s="16"/>
      <c r="AB53" s="2" t="s">
        <v>45</v>
      </c>
    </row>
    <row r="54" spans="1:29" ht="12.75">
      <c r="A54" s="3" t="s">
        <v>30</v>
      </c>
      <c r="B54">
        <v>4140</v>
      </c>
      <c r="C54">
        <v>4440</v>
      </c>
      <c r="D54">
        <v>4790</v>
      </c>
      <c r="E54">
        <v>4950</v>
      </c>
      <c r="F54">
        <f t="shared" si="0"/>
        <v>4580</v>
      </c>
      <c r="G54">
        <f>AVERAGE(F54:F56)</f>
        <v>4051.6666666666665</v>
      </c>
      <c r="H54">
        <f>STDEV(F54:F56)</f>
        <v>476.34896172169</v>
      </c>
      <c r="K54" s="2"/>
      <c r="L54" s="4" t="s">
        <v>15</v>
      </c>
      <c r="M54" s="4" t="s">
        <v>52</v>
      </c>
      <c r="N54" s="4" t="s">
        <v>15</v>
      </c>
      <c r="O54" s="4" t="s">
        <v>52</v>
      </c>
      <c r="P54" s="4" t="s">
        <v>15</v>
      </c>
      <c r="Q54" s="4" t="s">
        <v>52</v>
      </c>
      <c r="R54" s="4" t="s">
        <v>15</v>
      </c>
      <c r="S54" s="4" t="s">
        <v>52</v>
      </c>
      <c r="T54" s="4" t="s">
        <v>15</v>
      </c>
      <c r="U54" s="4" t="s">
        <v>52</v>
      </c>
      <c r="V54" s="4" t="s">
        <v>15</v>
      </c>
      <c r="W54" s="4" t="s">
        <v>52</v>
      </c>
      <c r="X54" s="4" t="s">
        <v>15</v>
      </c>
      <c r="Y54" s="4" t="s">
        <v>52</v>
      </c>
      <c r="Z54" s="4" t="s">
        <v>15</v>
      </c>
      <c r="AA54" s="4" t="s">
        <v>52</v>
      </c>
      <c r="AB54" s="4" t="s">
        <v>15</v>
      </c>
      <c r="AC54" s="4" t="s">
        <v>52</v>
      </c>
    </row>
    <row r="55" spans="1:29" ht="12.75">
      <c r="A55" s="3" t="s">
        <v>31</v>
      </c>
      <c r="B55">
        <v>3240</v>
      </c>
      <c r="C55">
        <v>3830</v>
      </c>
      <c r="D55">
        <v>4140</v>
      </c>
      <c r="E55">
        <v>4470</v>
      </c>
      <c r="F55">
        <f t="shared" si="0"/>
        <v>3920</v>
      </c>
      <c r="K55" s="5">
        <v>0</v>
      </c>
      <c r="L55" s="4">
        <f aca="true" t="shared" si="1" ref="L55:AC55">L37/79.429</f>
        <v>15.370120904623414</v>
      </c>
      <c r="M55" s="4">
        <f t="shared" si="1"/>
        <v>2.8957248478630953</v>
      </c>
      <c r="N55" s="4">
        <f t="shared" si="1"/>
        <v>15.118323702090334</v>
      </c>
      <c r="O55" s="4">
        <f t="shared" si="1"/>
        <v>3.5040677921339847</v>
      </c>
      <c r="P55" s="4">
        <f t="shared" si="1"/>
        <v>14.908492699979437</v>
      </c>
      <c r="Q55" s="4">
        <f t="shared" si="1"/>
        <v>1.946938863833224</v>
      </c>
      <c r="R55" s="4">
        <f t="shared" si="1"/>
        <v>15.097340601879248</v>
      </c>
      <c r="S55" s="4">
        <f t="shared" si="1"/>
        <v>1.1574514685482469</v>
      </c>
      <c r="T55" s="4">
        <f t="shared" si="1"/>
        <v>15.034391301245977</v>
      </c>
      <c r="U55" s="4">
        <f t="shared" si="1"/>
        <v>0.6679254026613891</v>
      </c>
      <c r="V55" s="4">
        <f t="shared" si="1"/>
        <v>14.950458900401616</v>
      </c>
      <c r="W55" s="4">
        <f t="shared" si="1"/>
        <v>0.6594671606011961</v>
      </c>
      <c r="X55" s="4">
        <f t="shared" si="1"/>
        <v>15.33864625430678</v>
      </c>
      <c r="Y55" s="4">
        <f t="shared" si="1"/>
        <v>2.234774055415415</v>
      </c>
      <c r="Z55" s="4">
        <f t="shared" si="1"/>
        <v>11.85020584421307</v>
      </c>
      <c r="AA55" s="4">
        <f t="shared" si="1"/>
        <v>1.001517240346556</v>
      </c>
      <c r="AB55" s="4">
        <f t="shared" si="1"/>
        <v>12.73149605307885</v>
      </c>
      <c r="AC55" s="4">
        <f t="shared" si="1"/>
        <v>0.6899340989054052</v>
      </c>
    </row>
    <row r="56" spans="1:29" ht="12.75">
      <c r="A56" s="3" t="s">
        <v>32</v>
      </c>
      <c r="B56" s="1">
        <v>3200</v>
      </c>
      <c r="C56" s="1">
        <v>3620</v>
      </c>
      <c r="D56" s="1">
        <v>3840</v>
      </c>
      <c r="E56" s="1">
        <v>3960</v>
      </c>
      <c r="F56">
        <f t="shared" si="0"/>
        <v>3655</v>
      </c>
      <c r="K56" s="5">
        <v>30</v>
      </c>
      <c r="L56" s="4">
        <f aca="true" t="shared" si="2" ref="L56:AA68">L38/79.429</f>
        <v>18.88479018998099</v>
      </c>
      <c r="M56" s="4">
        <f t="shared" si="2"/>
        <v>2.9978675042593155</v>
      </c>
      <c r="N56" s="4">
        <f t="shared" si="2"/>
        <v>33.48902793689962</v>
      </c>
      <c r="O56" s="4">
        <f t="shared" si="2"/>
        <v>10.541752714587863</v>
      </c>
      <c r="P56" s="4">
        <f t="shared" si="2"/>
        <v>42.46979482724614</v>
      </c>
      <c r="Q56" s="4">
        <f t="shared" si="2"/>
        <v>8.435284579644842</v>
      </c>
      <c r="R56" s="4">
        <f t="shared" si="2"/>
        <v>39.039057942732924</v>
      </c>
      <c r="S56" s="4">
        <f t="shared" si="2"/>
        <v>12.317423877604645</v>
      </c>
      <c r="T56" s="4">
        <f t="shared" si="2"/>
        <v>56.759286070998414</v>
      </c>
      <c r="U56" s="4">
        <f t="shared" si="2"/>
        <v>9.310344854858227</v>
      </c>
      <c r="V56" s="4">
        <f t="shared" si="2"/>
        <v>50.90500111210431</v>
      </c>
      <c r="W56" s="4">
        <f t="shared" si="2"/>
        <v>3.1085632621400463</v>
      </c>
      <c r="X56" s="4">
        <f t="shared" si="2"/>
        <v>51.00991661315976</v>
      </c>
      <c r="Y56" s="4">
        <f t="shared" si="2"/>
        <v>5.997166799552934</v>
      </c>
      <c r="Z56" s="4">
        <f t="shared" si="2"/>
        <v>15.878961084742349</v>
      </c>
      <c r="AA56" s="4">
        <f t="shared" si="2"/>
        <v>3.4496704945270262</v>
      </c>
      <c r="AB56" s="4">
        <f aca="true" t="shared" si="3" ref="AB56:AC68">AB38/79.429</f>
        <v>16.728776643291493</v>
      </c>
      <c r="AC56" s="4">
        <f t="shared" si="3"/>
        <v>2.1143141740649516</v>
      </c>
    </row>
    <row r="57" spans="1:29" ht="12.75">
      <c r="A57" s="3" t="s">
        <v>33</v>
      </c>
      <c r="B57">
        <v>1350</v>
      </c>
      <c r="C57">
        <v>1540</v>
      </c>
      <c r="D57">
        <v>1480</v>
      </c>
      <c r="E57">
        <v>1450</v>
      </c>
      <c r="F57">
        <f t="shared" si="0"/>
        <v>1455</v>
      </c>
      <c r="G57">
        <f>AVERAGE(F57:F58)</f>
        <v>1261.25</v>
      </c>
      <c r="H57">
        <f>STDEV(F57:F58)</f>
        <v>274.00387770978716</v>
      </c>
      <c r="K57" s="5">
        <v>60</v>
      </c>
      <c r="L57" s="4">
        <f t="shared" si="2"/>
        <v>70.21994485641264</v>
      </c>
      <c r="M57" s="4">
        <f t="shared" si="2"/>
        <v>21.84869024971521</v>
      </c>
      <c r="N57" s="4">
        <f t="shared" si="2"/>
        <v>188.3128328444271</v>
      </c>
      <c r="O57" s="4">
        <f t="shared" si="2"/>
        <v>62.25463055588693</v>
      </c>
      <c r="P57" s="4">
        <f t="shared" si="2"/>
        <v>231.37015447758375</v>
      </c>
      <c r="Q57" s="4">
        <f t="shared" si="2"/>
        <v>45.83847090641497</v>
      </c>
      <c r="R57" s="4">
        <f t="shared" si="2"/>
        <v>211.10047967367083</v>
      </c>
      <c r="S57" s="4">
        <f t="shared" si="2"/>
        <v>63.72407326089536</v>
      </c>
      <c r="T57" s="4">
        <f t="shared" si="2"/>
        <v>307.5388082438404</v>
      </c>
      <c r="U57" s="4">
        <f t="shared" si="2"/>
        <v>24.9471302892476</v>
      </c>
      <c r="V57" s="4">
        <f t="shared" si="2"/>
        <v>278.8129440548582</v>
      </c>
      <c r="W57" s="4">
        <f t="shared" si="2"/>
        <v>16.95231600670017</v>
      </c>
      <c r="X57" s="4">
        <f t="shared" si="2"/>
        <v>277.3126523897653</v>
      </c>
      <c r="Y57" s="4">
        <f t="shared" si="2"/>
        <v>4.884388448456309</v>
      </c>
      <c r="Z57" s="4">
        <f t="shared" si="2"/>
        <v>18.664467637764545</v>
      </c>
      <c r="AA57" s="4">
        <f t="shared" si="2"/>
        <v>0.5786544055335657</v>
      </c>
      <c r="AB57" s="4">
        <f t="shared" si="3"/>
        <v>22.724697528610456</v>
      </c>
      <c r="AC57" s="4">
        <f t="shared" si="3"/>
        <v>5.163377772453355</v>
      </c>
    </row>
    <row r="58" spans="1:29" ht="12.75">
      <c r="A58" s="3" t="s">
        <v>34</v>
      </c>
      <c r="B58">
        <v>1010</v>
      </c>
      <c r="C58">
        <v>1110</v>
      </c>
      <c r="D58">
        <v>1040</v>
      </c>
      <c r="E58">
        <v>1110</v>
      </c>
      <c r="F58">
        <f t="shared" si="0"/>
        <v>1067.5</v>
      </c>
      <c r="K58" s="5">
        <v>90</v>
      </c>
      <c r="L58" s="4">
        <f t="shared" si="2"/>
        <v>133.96660329770404</v>
      </c>
      <c r="M58" s="4">
        <f t="shared" si="2"/>
        <v>32.81351675604302</v>
      </c>
      <c r="N58" s="4">
        <f t="shared" si="2"/>
        <v>378.32529680595246</v>
      </c>
      <c r="O58" s="4">
        <f t="shared" si="2"/>
        <v>114.89384277163408</v>
      </c>
      <c r="P58" s="4">
        <f t="shared" si="2"/>
        <v>473.02202805860156</v>
      </c>
      <c r="Q58" s="4">
        <f t="shared" si="2"/>
        <v>58.839561327968894</v>
      </c>
      <c r="R58" s="4">
        <f t="shared" si="2"/>
        <v>441.03329178679496</v>
      </c>
      <c r="S58" s="4">
        <f t="shared" si="2"/>
        <v>112.29712538468313</v>
      </c>
      <c r="T58" s="4">
        <f t="shared" si="2"/>
        <v>629.3356330811165</v>
      </c>
      <c r="U58" s="4">
        <f t="shared" si="2"/>
        <v>30.46019350702503</v>
      </c>
      <c r="V58" s="4">
        <f t="shared" si="2"/>
        <v>604.8588466848801</v>
      </c>
      <c r="W58" s="4">
        <f t="shared" si="2"/>
        <v>17.94055988359441</v>
      </c>
      <c r="X58" s="4">
        <f t="shared" si="2"/>
        <v>588.7333341726574</v>
      </c>
      <c r="Y58" s="4">
        <f t="shared" si="2"/>
        <v>23.65945507461034</v>
      </c>
      <c r="Z58" s="4">
        <f t="shared" si="2"/>
        <v>27.28852182452253</v>
      </c>
      <c r="AA58" s="4">
        <f t="shared" si="2"/>
        <v>6.187150951474279</v>
      </c>
      <c r="AB58" s="4">
        <f t="shared" si="3"/>
        <v>29.971735764015662</v>
      </c>
      <c r="AC58" s="4">
        <f t="shared" si="3"/>
        <v>6.532118000926981</v>
      </c>
    </row>
    <row r="59" spans="1:29" ht="12.75">
      <c r="A59" s="3" t="s">
        <v>35</v>
      </c>
      <c r="B59">
        <v>1450</v>
      </c>
      <c r="C59">
        <v>1450</v>
      </c>
      <c r="D59">
        <v>1440</v>
      </c>
      <c r="E59">
        <v>1450</v>
      </c>
      <c r="F59">
        <f t="shared" si="0"/>
        <v>1447.5</v>
      </c>
      <c r="G59">
        <f>AVERAGE(F59:F60)</f>
        <v>1328.75</v>
      </c>
      <c r="H59">
        <f>STDEV(F59:F60)</f>
        <v>167.93786053180503</v>
      </c>
      <c r="K59" s="5">
        <v>120</v>
      </c>
      <c r="L59" s="4">
        <f t="shared" si="2"/>
        <v>165.2314226122281</v>
      </c>
      <c r="M59" s="4">
        <f t="shared" si="2"/>
        <v>38.46301859859415</v>
      </c>
      <c r="N59" s="4">
        <f t="shared" si="2"/>
        <v>477.57536080440815</v>
      </c>
      <c r="O59" s="4">
        <f t="shared" si="2"/>
        <v>138.30305292916455</v>
      </c>
      <c r="P59" s="4">
        <f t="shared" si="2"/>
        <v>602.9493845656708</v>
      </c>
      <c r="Q59" s="4">
        <f t="shared" si="2"/>
        <v>70.95041291174533</v>
      </c>
      <c r="R59" s="4">
        <f t="shared" si="2"/>
        <v>585.9845480450045</v>
      </c>
      <c r="S59" s="4">
        <f t="shared" si="2"/>
        <v>133.98855249441849</v>
      </c>
      <c r="T59" s="4">
        <f t="shared" si="2"/>
        <v>847.1192301720193</v>
      </c>
      <c r="U59" s="4">
        <f t="shared" si="2"/>
        <v>49.22639669818685</v>
      </c>
      <c r="V59" s="4">
        <f t="shared" si="2"/>
        <v>831.0671585105355</v>
      </c>
      <c r="W59" s="4">
        <f t="shared" si="2"/>
        <v>26.591000874088675</v>
      </c>
      <c r="X59" s="4">
        <f t="shared" si="2"/>
        <v>821.0162535094234</v>
      </c>
      <c r="Y59" s="4">
        <f t="shared" si="2"/>
        <v>46.18049891793187</v>
      </c>
      <c r="Z59" s="4">
        <f t="shared" si="2"/>
        <v>33.819511765224284</v>
      </c>
      <c r="AA59" s="4">
        <f t="shared" si="2"/>
        <v>4.696003060291629</v>
      </c>
      <c r="AB59" s="4">
        <f t="shared" si="3"/>
        <v>41.13736796384192</v>
      </c>
      <c r="AC59" s="4">
        <f t="shared" si="3"/>
        <v>1.4243800751595463</v>
      </c>
    </row>
    <row r="60" spans="1:29" ht="12.75">
      <c r="A60" s="3" t="s">
        <v>36</v>
      </c>
      <c r="B60">
        <v>1220</v>
      </c>
      <c r="C60">
        <v>1200</v>
      </c>
      <c r="D60">
        <v>1210</v>
      </c>
      <c r="E60">
        <v>1210</v>
      </c>
      <c r="F60">
        <f t="shared" si="0"/>
        <v>1210</v>
      </c>
      <c r="K60" s="5">
        <v>150</v>
      </c>
      <c r="L60" s="4">
        <f t="shared" si="2"/>
        <v>189.21510615350397</v>
      </c>
      <c r="M60" s="4">
        <f t="shared" si="2"/>
        <v>37.75625813326741</v>
      </c>
      <c r="N60" s="4">
        <f t="shared" si="2"/>
        <v>557.9196515126716</v>
      </c>
      <c r="O60" s="4">
        <f t="shared" si="2"/>
        <v>150.37475925179575</v>
      </c>
      <c r="P60" s="4">
        <f t="shared" si="2"/>
        <v>700.8355470504056</v>
      </c>
      <c r="Q60" s="4">
        <f t="shared" si="2"/>
        <v>77.95086735031634</v>
      </c>
      <c r="R60" s="4">
        <f t="shared" si="2"/>
        <v>703.8885881311191</v>
      </c>
      <c r="S60" s="4">
        <f t="shared" si="2"/>
        <v>145.07520380346574</v>
      </c>
      <c r="T60" s="4">
        <f t="shared" si="2"/>
        <v>1052.3549333366907</v>
      </c>
      <c r="U60" s="4">
        <f t="shared" si="2"/>
        <v>44.27778587129099</v>
      </c>
      <c r="V60" s="4">
        <f t="shared" si="2"/>
        <v>1053.4145798973507</v>
      </c>
      <c r="W60" s="4">
        <f t="shared" si="2"/>
        <v>36.02139086954812</v>
      </c>
      <c r="X60" s="4">
        <f t="shared" si="2"/>
        <v>1069.319769857357</v>
      </c>
      <c r="Y60" s="4">
        <f t="shared" si="2"/>
        <v>50.89936580851522</v>
      </c>
      <c r="Z60" s="4">
        <f t="shared" si="2"/>
        <v>40.96425738710043</v>
      </c>
      <c r="AA60" s="4">
        <f t="shared" si="2"/>
        <v>8.345977002887967</v>
      </c>
      <c r="AB60" s="4">
        <f t="shared" si="3"/>
        <v>49.50962494806683</v>
      </c>
      <c r="AC60" s="4">
        <f t="shared" si="3"/>
        <v>0.756701914928509</v>
      </c>
    </row>
    <row r="61" spans="1:29" ht="12.75">
      <c r="A61" s="3"/>
      <c r="K61" s="5">
        <v>180</v>
      </c>
      <c r="L61" s="4">
        <f t="shared" si="2"/>
        <v>205.92814547163712</v>
      </c>
      <c r="M61" s="4">
        <f t="shared" si="2"/>
        <v>33.78943099145108</v>
      </c>
      <c r="N61" s="4">
        <f t="shared" si="2"/>
        <v>593.2656838182528</v>
      </c>
      <c r="O61" s="4">
        <f t="shared" si="2"/>
        <v>153.103778217024</v>
      </c>
      <c r="P61" s="4">
        <f t="shared" si="2"/>
        <v>758.7908698334361</v>
      </c>
      <c r="Q61" s="4">
        <f t="shared" si="2"/>
        <v>76.67165644789686</v>
      </c>
      <c r="R61" s="4">
        <f t="shared" si="2"/>
        <v>786.3626635108084</v>
      </c>
      <c r="S61" s="4">
        <f t="shared" si="2"/>
        <v>157.22078837704112</v>
      </c>
      <c r="T61" s="4">
        <f t="shared" si="2"/>
        <v>1218.8662830955948</v>
      </c>
      <c r="U61" s="4">
        <f t="shared" si="2"/>
        <v>47.85986226693021</v>
      </c>
      <c r="V61" s="4">
        <f t="shared" si="2"/>
        <v>1253.771670296743</v>
      </c>
      <c r="W61" s="4">
        <f t="shared" si="2"/>
        <v>27.22339447808735</v>
      </c>
      <c r="X61" s="4">
        <f t="shared" si="2"/>
        <v>1288.6452051517708</v>
      </c>
      <c r="Y61" s="4">
        <f t="shared" si="2"/>
        <v>43.2230419620038</v>
      </c>
      <c r="Z61" s="4">
        <f t="shared" si="2"/>
        <v>54.62425562452001</v>
      </c>
      <c r="AA61" s="4">
        <f t="shared" si="2"/>
        <v>6.832573745105693</v>
      </c>
      <c r="AB61" s="4">
        <f t="shared" si="3"/>
        <v>55.75734303591887</v>
      </c>
      <c r="AC61" s="4">
        <f t="shared" si="3"/>
        <v>3.2271111077833474</v>
      </c>
    </row>
    <row r="62" spans="11:29" ht="12.75">
      <c r="K62" s="5">
        <v>210</v>
      </c>
      <c r="L62" s="4">
        <f t="shared" si="2"/>
        <v>200.05287741253196</v>
      </c>
      <c r="M62" s="4">
        <f t="shared" si="2"/>
        <v>7.700555212831585</v>
      </c>
      <c r="N62" s="4">
        <f t="shared" si="2"/>
        <v>708.8091251306198</v>
      </c>
      <c r="O62" s="4">
        <f t="shared" si="2"/>
        <v>8.234697654509059</v>
      </c>
      <c r="P62" s="4">
        <f t="shared" si="2"/>
        <v>825.7846630323937</v>
      </c>
      <c r="Q62" s="4">
        <f t="shared" si="2"/>
        <v>82.81434992257236</v>
      </c>
      <c r="R62" s="4">
        <f t="shared" si="2"/>
        <v>881.9669138475871</v>
      </c>
      <c r="S62" s="4">
        <f t="shared" si="2"/>
        <v>202.37318863387426</v>
      </c>
      <c r="T62" s="4">
        <f t="shared" si="2"/>
        <v>1352.3713001548551</v>
      </c>
      <c r="U62" s="4">
        <f t="shared" si="2"/>
        <v>47.00454493950572</v>
      </c>
      <c r="V62" s="4">
        <f t="shared" si="2"/>
        <v>1387.1822634050536</v>
      </c>
      <c r="W62" s="4">
        <f t="shared" si="2"/>
        <v>5.875568117438215</v>
      </c>
      <c r="X62" s="4">
        <f t="shared" si="2"/>
        <v>1482.6297699832555</v>
      </c>
      <c r="Y62" s="4">
        <f t="shared" si="2"/>
        <v>3.6722292865326267</v>
      </c>
      <c r="Z62" s="4">
        <f t="shared" si="2"/>
        <v>61.407042767754845</v>
      </c>
      <c r="AA62" s="4">
        <f t="shared" si="2"/>
        <v>5.6975197975550484</v>
      </c>
      <c r="AB62" s="4">
        <f t="shared" si="3"/>
        <v>59.66019967518161</v>
      </c>
      <c r="AC62" s="4">
        <f t="shared" si="3"/>
        <v>2.514921070203574</v>
      </c>
    </row>
    <row r="63" spans="1:29" ht="12.75">
      <c r="A63" s="2">
        <v>1050</v>
      </c>
      <c r="K63" s="5">
        <v>240</v>
      </c>
      <c r="L63" s="4">
        <f t="shared" si="2"/>
        <v>207.0402497828249</v>
      </c>
      <c r="M63" s="4">
        <f t="shared" si="2"/>
        <v>1.82498709539337</v>
      </c>
      <c r="N63" s="4">
        <f t="shared" si="2"/>
        <v>715.8909214518626</v>
      </c>
      <c r="O63" s="4">
        <f t="shared" si="2"/>
        <v>12.418814286973271</v>
      </c>
      <c r="P63" s="4">
        <f t="shared" si="2"/>
        <v>852.7427010285916</v>
      </c>
      <c r="Q63" s="4">
        <f t="shared" si="2"/>
        <v>82.43599944604615</v>
      </c>
      <c r="R63" s="4">
        <f t="shared" si="2"/>
        <v>922.9626458850042</v>
      </c>
      <c r="S63" s="4">
        <f t="shared" si="2"/>
        <v>238.27204169761671</v>
      </c>
      <c r="T63" s="4">
        <f t="shared" si="2"/>
        <v>1430.42843294011</v>
      </c>
      <c r="U63" s="4">
        <f t="shared" si="2"/>
        <v>26.351030480051367</v>
      </c>
      <c r="V63" s="4">
        <f t="shared" si="2"/>
        <v>1493.6458975940777</v>
      </c>
      <c r="W63" s="4">
        <f t="shared" si="2"/>
        <v>24.058668748190208</v>
      </c>
      <c r="X63" s="4">
        <f t="shared" si="2"/>
        <v>1586.07057875587</v>
      </c>
      <c r="Y63" s="4">
        <f t="shared" si="2"/>
        <v>82.48050460159388</v>
      </c>
      <c r="Z63" s="4">
        <f t="shared" si="2"/>
        <v>68.28425386193959</v>
      </c>
      <c r="AA63" s="4">
        <f t="shared" si="2"/>
        <v>3.3606466152161047</v>
      </c>
      <c r="AB63" s="4">
        <f t="shared" si="3"/>
        <v>60.856236387213734</v>
      </c>
      <c r="AC63" s="4">
        <f t="shared" si="3"/>
        <v>4.829538692337837</v>
      </c>
    </row>
    <row r="64" spans="1:29" ht="12.75">
      <c r="A64" s="2" t="s">
        <v>9</v>
      </c>
      <c r="K64" s="5">
        <v>270</v>
      </c>
      <c r="L64" s="4">
        <f t="shared" si="2"/>
        <v>214.84596306135037</v>
      </c>
      <c r="M64" s="4">
        <f t="shared" si="2"/>
        <v>1.9585227058127384</v>
      </c>
      <c r="N64" s="4">
        <f t="shared" si="2"/>
        <v>745.2095582218082</v>
      </c>
      <c r="O64" s="4">
        <f t="shared" si="2"/>
        <v>12.129486711402636</v>
      </c>
      <c r="P64" s="4">
        <f t="shared" si="2"/>
        <v>876.1755781893263</v>
      </c>
      <c r="Q64" s="4">
        <f t="shared" si="2"/>
        <v>91.58318750078686</v>
      </c>
      <c r="R64" s="4">
        <f t="shared" si="2"/>
        <v>949.0551309974946</v>
      </c>
      <c r="S64" s="4">
        <f t="shared" si="2"/>
        <v>234.7111256593939</v>
      </c>
      <c r="T64" s="4">
        <f t="shared" si="2"/>
        <v>1523.0432209898147</v>
      </c>
      <c r="U64" s="4">
        <f t="shared" si="2"/>
        <v>18.850784977778897</v>
      </c>
      <c r="V64" s="4">
        <f t="shared" si="2"/>
        <v>1625.902378224578</v>
      </c>
      <c r="W64" s="4">
        <f t="shared" si="2"/>
        <v>42.44208034848733</v>
      </c>
      <c r="X64" s="4">
        <f t="shared" si="2"/>
        <v>1740.6425864608643</v>
      </c>
      <c r="Y64" s="4">
        <f t="shared" si="2"/>
        <v>107.45167382190384</v>
      </c>
      <c r="Z64" s="4">
        <f t="shared" si="2"/>
        <v>76.5778242203729</v>
      </c>
      <c r="AA64" s="4">
        <f t="shared" si="2"/>
        <v>4.3176522428835815</v>
      </c>
      <c r="AB64" s="4">
        <f t="shared" si="3"/>
        <v>66.42724949325813</v>
      </c>
      <c r="AC64" s="4">
        <f t="shared" si="3"/>
        <v>5.0520980790815155</v>
      </c>
    </row>
    <row r="65" spans="1:29" ht="12.75">
      <c r="A65" s="3" t="s">
        <v>17</v>
      </c>
      <c r="B65">
        <v>5120</v>
      </c>
      <c r="C65">
        <v>4900</v>
      </c>
      <c r="D65">
        <v>4790</v>
      </c>
      <c r="E65">
        <v>5070</v>
      </c>
      <c r="F65">
        <f t="shared" si="0"/>
        <v>4970</v>
      </c>
      <c r="G65">
        <f>AVERAGE(F65:F67)</f>
        <v>5577.5</v>
      </c>
      <c r="H65">
        <f>STDEV(F65:F67)</f>
        <v>1735.4196178446296</v>
      </c>
      <c r="K65" s="5">
        <v>300</v>
      </c>
      <c r="L65" s="4">
        <f t="shared" si="2"/>
        <v>219.0950408540961</v>
      </c>
      <c r="M65" s="4">
        <f t="shared" si="2"/>
        <v>0.7121900061690314</v>
      </c>
      <c r="N65" s="4">
        <f t="shared" si="2"/>
        <v>735.2163567462766</v>
      </c>
      <c r="O65" s="4">
        <f t="shared" si="2"/>
        <v>4.09509247252263</v>
      </c>
      <c r="P65" s="4">
        <f t="shared" si="2"/>
        <v>875.5932971584685</v>
      </c>
      <c r="Q65" s="4">
        <f t="shared" si="2"/>
        <v>82.881113950824</v>
      </c>
      <c r="R65" s="4">
        <f t="shared" si="2"/>
        <v>966.0986541439524</v>
      </c>
      <c r="S65" s="4">
        <f t="shared" si="2"/>
        <v>247.86438202671567</v>
      </c>
      <c r="T65" s="4">
        <f t="shared" si="2"/>
        <v>1569.861133842803</v>
      </c>
      <c r="U65" s="4">
        <f t="shared" si="2"/>
        <v>17.13707839705901</v>
      </c>
      <c r="V65" s="4">
        <f t="shared" si="2"/>
        <v>1707.6105704465622</v>
      </c>
      <c r="W65" s="4">
        <f t="shared" si="2"/>
        <v>58.19928489594481</v>
      </c>
      <c r="X65" s="4">
        <f t="shared" si="2"/>
        <v>1840.3391708318118</v>
      </c>
      <c r="Y65" s="4">
        <f t="shared" si="2"/>
        <v>127.0146923667678</v>
      </c>
      <c r="Z65" s="4">
        <f t="shared" si="2"/>
        <v>84.68569414193809</v>
      </c>
      <c r="AA65" s="4">
        <f t="shared" si="2"/>
        <v>5.897823213184101</v>
      </c>
      <c r="AB65" s="4">
        <f t="shared" si="3"/>
        <v>66.42724949325813</v>
      </c>
      <c r="AC65" s="4">
        <f t="shared" si="3"/>
        <v>7.856346352051872</v>
      </c>
    </row>
    <row r="66" spans="1:29" ht="12.75">
      <c r="A66" s="3" t="s">
        <v>18</v>
      </c>
      <c r="B66">
        <v>3840</v>
      </c>
      <c r="C66">
        <v>4420</v>
      </c>
      <c r="D66">
        <v>4340</v>
      </c>
      <c r="E66">
        <v>4310</v>
      </c>
      <c r="F66">
        <f t="shared" si="0"/>
        <v>4227.5</v>
      </c>
      <c r="K66" s="5">
        <v>330</v>
      </c>
      <c r="L66" s="4">
        <f t="shared" si="2"/>
        <v>223.47001724810838</v>
      </c>
      <c r="M66" s="4">
        <f t="shared" si="2"/>
        <v>3.9615568621032624</v>
      </c>
      <c r="N66" s="4">
        <f t="shared" si="2"/>
        <v>735.2478313965931</v>
      </c>
      <c r="O66" s="4">
        <f t="shared" si="2"/>
        <v>1.1127969633257375</v>
      </c>
      <c r="P66" s="4">
        <f t="shared" si="2"/>
        <v>878.0011079076911</v>
      </c>
      <c r="Q66" s="4">
        <f t="shared" si="2"/>
        <v>70.97419078674035</v>
      </c>
      <c r="R66" s="4">
        <f t="shared" si="2"/>
        <v>962.1957975046897</v>
      </c>
      <c r="S66" s="4">
        <f t="shared" si="2"/>
        <v>242.0333883090559</v>
      </c>
      <c r="T66" s="4">
        <f t="shared" si="2"/>
        <v>1583.395233478956</v>
      </c>
      <c r="U66" s="4">
        <f t="shared" si="2"/>
        <v>0.0445118785330295</v>
      </c>
      <c r="V66" s="4">
        <f t="shared" si="2"/>
        <v>1753.2173387553662</v>
      </c>
      <c r="W66" s="4">
        <f t="shared" si="2"/>
        <v>75.9595235996928</v>
      </c>
      <c r="X66" s="4">
        <f t="shared" si="2"/>
        <v>1947.856576313437</v>
      </c>
      <c r="Y66" s="4">
        <f t="shared" si="2"/>
        <v>94.96609550667891</v>
      </c>
      <c r="Z66" s="4">
        <f t="shared" si="2"/>
        <v>90.34798373390072</v>
      </c>
      <c r="AA66" s="4">
        <f t="shared" si="2"/>
        <v>7.589274698158103</v>
      </c>
      <c r="AB66" s="4">
        <f t="shared" si="3"/>
        <v>68.59900036510594</v>
      </c>
      <c r="AC66" s="4">
        <f t="shared" si="3"/>
        <v>9.414262059257625</v>
      </c>
    </row>
    <row r="67" spans="1:29" ht="12.75">
      <c r="A67" s="3" t="s">
        <v>19</v>
      </c>
      <c r="B67">
        <v>7230</v>
      </c>
      <c r="C67">
        <v>7630</v>
      </c>
      <c r="D67">
        <v>7660</v>
      </c>
      <c r="E67">
        <v>7620</v>
      </c>
      <c r="F67">
        <f t="shared" si="0"/>
        <v>7535</v>
      </c>
      <c r="K67" s="5">
        <v>360</v>
      </c>
      <c r="L67" s="4">
        <f t="shared" si="2"/>
        <v>230.41017764292639</v>
      </c>
      <c r="M67" s="4">
        <f t="shared" si="2"/>
        <v>4.072837376776744</v>
      </c>
      <c r="N67" s="4">
        <f t="shared" si="2"/>
        <v>721.8238930365484</v>
      </c>
      <c r="O67" s="4">
        <f t="shared" si="2"/>
        <v>3.7167419959964247</v>
      </c>
      <c r="P67" s="4">
        <f t="shared" si="2"/>
        <v>861.886086945574</v>
      </c>
      <c r="Q67" s="4">
        <f t="shared" si="2"/>
        <v>61.181570962746605</v>
      </c>
      <c r="R67" s="4">
        <f t="shared" si="2"/>
        <v>950.0308451573103</v>
      </c>
      <c r="S67" s="4">
        <f t="shared" si="2"/>
        <v>224.74046003348903</v>
      </c>
      <c r="T67" s="4">
        <f t="shared" si="2"/>
        <v>1574.3620088380817</v>
      </c>
      <c r="U67" s="4">
        <f t="shared" si="2"/>
        <v>0.8902375706605898</v>
      </c>
      <c r="V67" s="4">
        <f t="shared" si="2"/>
        <v>1773.1559002379483</v>
      </c>
      <c r="W67" s="4">
        <f t="shared" si="2"/>
        <v>83.10367749814299</v>
      </c>
      <c r="X67" s="4">
        <f t="shared" si="2"/>
        <v>1947.5733044605872</v>
      </c>
      <c r="Y67" s="4">
        <f t="shared" si="2"/>
        <v>133.9139357161742</v>
      </c>
      <c r="Z67" s="4">
        <f t="shared" si="2"/>
        <v>98.62581676717572</v>
      </c>
      <c r="AA67" s="4">
        <f t="shared" si="2"/>
        <v>11.016689118583892</v>
      </c>
      <c r="AB67" s="4">
        <f t="shared" si="3"/>
        <v>70.06257160482947</v>
      </c>
      <c r="AC67" s="4">
        <f t="shared" si="3"/>
        <v>8.323721064213599</v>
      </c>
    </row>
    <row r="68" spans="1:29" ht="12.75">
      <c r="A68" s="3" t="s">
        <v>20</v>
      </c>
      <c r="B68">
        <v>17590</v>
      </c>
      <c r="C68">
        <v>17260</v>
      </c>
      <c r="D68">
        <v>18260</v>
      </c>
      <c r="E68">
        <v>18940</v>
      </c>
      <c r="F68">
        <f t="shared" si="0"/>
        <v>18012.5</v>
      </c>
      <c r="G68">
        <f>AVERAGE(F68:F70)</f>
        <v>14957.5</v>
      </c>
      <c r="H68">
        <f>STDEV(F68:F70)</f>
        <v>4944.8230504235435</v>
      </c>
      <c r="K68" s="5">
        <v>390</v>
      </c>
      <c r="L68" s="4">
        <f t="shared" si="2"/>
        <v>228.83644512709463</v>
      </c>
      <c r="M68" s="4">
        <f t="shared" si="2"/>
        <v>3.8057648969519944</v>
      </c>
      <c r="N68" s="4">
        <f t="shared" si="2"/>
        <v>717.4489166425361</v>
      </c>
      <c r="O68" s="4">
        <f t="shared" si="2"/>
        <v>0.7789578113787156</v>
      </c>
      <c r="P68" s="4">
        <f t="shared" si="2"/>
        <v>852.6482770776416</v>
      </c>
      <c r="Q68" s="4">
        <f t="shared" si="2"/>
        <v>56.797152173639354</v>
      </c>
      <c r="R68" s="4">
        <f t="shared" si="2"/>
        <v>951.0537712926009</v>
      </c>
      <c r="S68" s="4">
        <f t="shared" si="2"/>
        <v>231.25734933084894</v>
      </c>
      <c r="T68" s="4">
        <f t="shared" si="2"/>
        <v>1572.0807261831321</v>
      </c>
      <c r="U68" s="4">
        <f t="shared" si="2"/>
        <v>6.209407143486636</v>
      </c>
      <c r="V68" s="4">
        <f t="shared" si="2"/>
        <v>1790.592856513364</v>
      </c>
      <c r="W68" s="4">
        <f t="shared" si="2"/>
        <v>95.07736469047828</v>
      </c>
      <c r="X68" s="4">
        <f t="shared" si="2"/>
        <v>2016.7860605068677</v>
      </c>
      <c r="Y68" s="4">
        <f t="shared" si="2"/>
        <v>135.8279721512294</v>
      </c>
      <c r="Z68" s="4">
        <f t="shared" si="2"/>
        <v>103.42570094046255</v>
      </c>
      <c r="AA68" s="4">
        <f t="shared" si="2"/>
        <v>8.368233264928426</v>
      </c>
      <c r="AB68" s="4">
        <f t="shared" si="3"/>
        <v>70.23568218157097</v>
      </c>
      <c r="AC68" s="4">
        <f>AC50/79.429</f>
        <v>6.38745439954359</v>
      </c>
    </row>
    <row r="69" spans="1:16" ht="12.75">
      <c r="A69" s="3" t="s">
        <v>21</v>
      </c>
      <c r="B69" s="1">
        <v>16800</v>
      </c>
      <c r="C69" s="1">
        <v>17460</v>
      </c>
      <c r="D69" s="1">
        <v>17960</v>
      </c>
      <c r="E69" s="1">
        <v>18210</v>
      </c>
      <c r="F69">
        <f t="shared" si="0"/>
        <v>17607.5</v>
      </c>
      <c r="P69" s="4"/>
    </row>
    <row r="70" spans="1:11" ht="12.75">
      <c r="A70" s="3" t="s">
        <v>22</v>
      </c>
      <c r="B70">
        <v>8830</v>
      </c>
      <c r="C70">
        <v>9020</v>
      </c>
      <c r="D70">
        <v>9490</v>
      </c>
      <c r="E70">
        <v>9670</v>
      </c>
      <c r="F70">
        <f t="shared" si="0"/>
        <v>9252.5</v>
      </c>
      <c r="K70" s="6" t="s">
        <v>53</v>
      </c>
    </row>
    <row r="71" spans="1:28" ht="12.75">
      <c r="A71" s="3" t="s">
        <v>14</v>
      </c>
      <c r="B71">
        <v>14970</v>
      </c>
      <c r="C71">
        <v>17070</v>
      </c>
      <c r="D71">
        <v>17090</v>
      </c>
      <c r="E71">
        <v>17300</v>
      </c>
      <c r="F71">
        <f aca="true" t="shared" si="4" ref="F71:F118">AVERAGE(B71:E71)</f>
        <v>16607.5</v>
      </c>
      <c r="G71">
        <f>AVERAGE(F71:F73)</f>
        <v>18377.5</v>
      </c>
      <c r="H71">
        <f>STDEV(F71:F73)</f>
        <v>3640.9039056256347</v>
      </c>
      <c r="K71" s="4" t="s">
        <v>46</v>
      </c>
      <c r="L71" s="16" t="s">
        <v>38</v>
      </c>
      <c r="M71" s="16"/>
      <c r="N71" s="16" t="s">
        <v>39</v>
      </c>
      <c r="O71" s="16"/>
      <c r="P71" s="16" t="s">
        <v>40</v>
      </c>
      <c r="Q71" s="16"/>
      <c r="R71" s="16" t="s">
        <v>41</v>
      </c>
      <c r="S71" s="16"/>
      <c r="T71" s="16" t="s">
        <v>42</v>
      </c>
      <c r="U71" s="16"/>
      <c r="V71" s="16" t="s">
        <v>43</v>
      </c>
      <c r="W71" s="16"/>
      <c r="X71" s="16" t="s">
        <v>44</v>
      </c>
      <c r="Y71" s="16"/>
      <c r="Z71" s="16" t="s">
        <v>47</v>
      </c>
      <c r="AA71" s="16"/>
      <c r="AB71" s="2" t="s">
        <v>45</v>
      </c>
    </row>
    <row r="72" spans="1:29" ht="12.75">
      <c r="A72" s="3" t="s">
        <v>23</v>
      </c>
      <c r="B72">
        <v>21660</v>
      </c>
      <c r="C72">
        <v>22460</v>
      </c>
      <c r="D72">
        <v>22820</v>
      </c>
      <c r="E72">
        <v>23320</v>
      </c>
      <c r="F72">
        <f t="shared" si="4"/>
        <v>22565</v>
      </c>
      <c r="K72" s="2"/>
      <c r="L72" s="4" t="s">
        <v>15</v>
      </c>
      <c r="M72" s="4" t="s">
        <v>52</v>
      </c>
      <c r="N72" s="4" t="s">
        <v>15</v>
      </c>
      <c r="O72" s="4" t="s">
        <v>52</v>
      </c>
      <c r="P72" s="4" t="s">
        <v>15</v>
      </c>
      <c r="Q72" s="4" t="s">
        <v>52</v>
      </c>
      <c r="R72" s="4" t="s">
        <v>15</v>
      </c>
      <c r="S72" s="4" t="s">
        <v>52</v>
      </c>
      <c r="T72" s="4" t="s">
        <v>15</v>
      </c>
      <c r="U72" s="4" t="s">
        <v>52</v>
      </c>
      <c r="V72" s="4" t="s">
        <v>15</v>
      </c>
      <c r="W72" s="4" t="s">
        <v>52</v>
      </c>
      <c r="X72" s="4" t="s">
        <v>15</v>
      </c>
      <c r="Y72" s="4" t="s">
        <v>52</v>
      </c>
      <c r="Z72" s="4" t="s">
        <v>15</v>
      </c>
      <c r="AA72" s="4" t="s">
        <v>52</v>
      </c>
      <c r="AB72" s="4" t="s">
        <v>15</v>
      </c>
      <c r="AC72" s="4" t="s">
        <v>52</v>
      </c>
    </row>
    <row r="73" spans="1:29" ht="12.75">
      <c r="A73" s="3" t="s">
        <v>24</v>
      </c>
      <c r="B73">
        <v>15030</v>
      </c>
      <c r="C73">
        <v>15840</v>
      </c>
      <c r="D73">
        <v>16370</v>
      </c>
      <c r="E73">
        <v>16600</v>
      </c>
      <c r="F73">
        <f t="shared" si="4"/>
        <v>15960</v>
      </c>
      <c r="K73" s="5">
        <v>0</v>
      </c>
      <c r="L73" s="4">
        <f aca="true" t="shared" si="5" ref="L73:AC73">L37/(2*10^-9)</f>
        <v>610416666666.6666</v>
      </c>
      <c r="M73" s="4">
        <f t="shared" si="5"/>
        <v>115002264470.4589</v>
      </c>
      <c r="N73" s="4">
        <f t="shared" si="5"/>
        <v>600416666666.6666</v>
      </c>
      <c r="O73" s="4">
        <f t="shared" si="5"/>
        <v>139162300330.70514</v>
      </c>
      <c r="P73" s="4">
        <f t="shared" si="5"/>
        <v>592083333333.3334</v>
      </c>
      <c r="Q73" s="4">
        <f t="shared" si="5"/>
        <v>77321703507.70456</v>
      </c>
      <c r="R73" s="4">
        <f t="shared" si="5"/>
        <v>599583333333.3334</v>
      </c>
      <c r="S73" s="4">
        <f t="shared" si="5"/>
        <v>45967606347.65935</v>
      </c>
      <c r="T73" s="4">
        <f t="shared" si="5"/>
        <v>597083333333.3334</v>
      </c>
      <c r="U73" s="4">
        <f t="shared" si="5"/>
        <v>26526323403.99574</v>
      </c>
      <c r="V73" s="4">
        <f t="shared" si="5"/>
        <v>593750000000</v>
      </c>
      <c r="W73" s="4">
        <f t="shared" si="5"/>
        <v>26190408549.6962</v>
      </c>
      <c r="X73" s="4">
        <f t="shared" si="5"/>
        <v>609166666666.6666</v>
      </c>
      <c r="Y73" s="4">
        <f t="shared" si="5"/>
        <v>88752934223.7955</v>
      </c>
      <c r="Z73" s="4">
        <f t="shared" si="5"/>
        <v>470625000000</v>
      </c>
      <c r="AA73" s="4">
        <f t="shared" si="5"/>
        <v>39774756441.74329</v>
      </c>
      <c r="AB73" s="4">
        <f t="shared" si="5"/>
        <v>505624999999.99994</v>
      </c>
      <c r="AC73" s="4">
        <f t="shared" si="5"/>
        <v>27400387770.978714</v>
      </c>
    </row>
    <row r="74" spans="1:29" ht="12.75">
      <c r="A74" s="3" t="s">
        <v>25</v>
      </c>
      <c r="B74">
        <v>22020</v>
      </c>
      <c r="C74">
        <v>22910</v>
      </c>
      <c r="D74">
        <v>22830</v>
      </c>
      <c r="E74">
        <v>22660</v>
      </c>
      <c r="F74">
        <f t="shared" si="4"/>
        <v>22605</v>
      </c>
      <c r="G74">
        <f>AVERAGE(F74:F76)</f>
        <v>16767.5</v>
      </c>
      <c r="H74">
        <f>STDEV(F74:F76)</f>
        <v>5061.539415039658</v>
      </c>
      <c r="K74" s="5">
        <v>30</v>
      </c>
      <c r="L74" s="4">
        <f aca="true" t="shared" si="6" ref="L74:AA86">L38/(2*10^-9)</f>
        <v>750000000000</v>
      </c>
      <c r="M74" s="4">
        <f t="shared" si="6"/>
        <v>119058808997.90657</v>
      </c>
      <c r="N74" s="4">
        <f t="shared" si="6"/>
        <v>1330000000000</v>
      </c>
      <c r="O74" s="4">
        <f t="shared" si="6"/>
        <v>418660438183.4997</v>
      </c>
      <c r="P74" s="4">
        <f t="shared" si="6"/>
        <v>1686666666666.6667</v>
      </c>
      <c r="Q74" s="4">
        <f t="shared" si="6"/>
        <v>335003109438.30505</v>
      </c>
      <c r="R74" s="4">
        <f t="shared" si="6"/>
        <v>1550416666666.6667</v>
      </c>
      <c r="S74" s="4">
        <f t="shared" si="6"/>
        <v>489180330587.12964</v>
      </c>
      <c r="T74" s="4">
        <f t="shared" si="6"/>
        <v>2254166666666.6665</v>
      </c>
      <c r="U74" s="4">
        <f t="shared" si="6"/>
        <v>369755690738.2671</v>
      </c>
      <c r="V74" s="4">
        <f t="shared" si="6"/>
        <v>2021666666666.6665</v>
      </c>
      <c r="W74" s="4">
        <f t="shared" si="6"/>
        <v>123455035674.26086</v>
      </c>
      <c r="X74" s="4">
        <f t="shared" si="6"/>
        <v>2025833333333.3333</v>
      </c>
      <c r="Y74" s="4">
        <f t="shared" si="6"/>
        <v>238174480860.84497</v>
      </c>
      <c r="Z74" s="4">
        <f t="shared" si="6"/>
        <v>630625000000</v>
      </c>
      <c r="AA74" s="4">
        <f t="shared" si="6"/>
        <v>137001938854.89357</v>
      </c>
      <c r="AB74" s="4">
        <f aca="true" t="shared" si="7" ref="AB74:AC86">AB38/(2*10^-9)</f>
        <v>664375000000</v>
      </c>
      <c r="AC74" s="4">
        <f t="shared" si="7"/>
        <v>83968930265.90251</v>
      </c>
    </row>
    <row r="75" spans="1:29" ht="12.75">
      <c r="A75" s="3" t="s">
        <v>26</v>
      </c>
      <c r="B75">
        <v>12730</v>
      </c>
      <c r="C75">
        <v>13560</v>
      </c>
      <c r="D75">
        <v>13970</v>
      </c>
      <c r="E75">
        <v>14140</v>
      </c>
      <c r="F75">
        <f t="shared" si="4"/>
        <v>13600</v>
      </c>
      <c r="K75" s="5">
        <v>60</v>
      </c>
      <c r="L75" s="4">
        <f t="shared" si="6"/>
        <v>2788750000000</v>
      </c>
      <c r="M75" s="4">
        <f t="shared" si="6"/>
        <v>867709808922.3147</v>
      </c>
      <c r="N75" s="4">
        <f t="shared" si="6"/>
        <v>7478750000000</v>
      </c>
      <c r="O75" s="4">
        <f t="shared" si="6"/>
        <v>2472411525211.7715</v>
      </c>
      <c r="P75" s="4">
        <f t="shared" si="6"/>
        <v>9188750000000</v>
      </c>
      <c r="Q75" s="4">
        <f t="shared" si="6"/>
        <v>1820451952812.8171</v>
      </c>
      <c r="R75" s="4">
        <f t="shared" si="6"/>
        <v>8383749999999.999</v>
      </c>
      <c r="S75" s="4">
        <f t="shared" si="6"/>
        <v>2530769707519.8286</v>
      </c>
      <c r="T75" s="4">
        <f t="shared" si="6"/>
        <v>12213750000000</v>
      </c>
      <c r="U75" s="4">
        <f t="shared" si="6"/>
        <v>990762805872.3237</v>
      </c>
      <c r="V75" s="4">
        <f t="shared" si="6"/>
        <v>11072916666666.666</v>
      </c>
      <c r="W75" s="4">
        <f t="shared" si="6"/>
        <v>673252754048.0939</v>
      </c>
      <c r="X75" s="4">
        <f t="shared" si="6"/>
        <v>11013333333333.334</v>
      </c>
      <c r="Y75" s="4">
        <f t="shared" si="6"/>
        <v>193981045036.21808</v>
      </c>
      <c r="Z75" s="4">
        <f t="shared" si="6"/>
        <v>741250000000</v>
      </c>
      <c r="AA75" s="4">
        <f t="shared" si="6"/>
        <v>22980970388.562794</v>
      </c>
      <c r="AB75" s="4">
        <f t="shared" si="7"/>
        <v>902500000000</v>
      </c>
      <c r="AC75" s="4">
        <f t="shared" si="7"/>
        <v>205060966544.0988</v>
      </c>
    </row>
    <row r="76" spans="1:29" ht="12.75">
      <c r="A76" s="3" t="s">
        <v>0</v>
      </c>
      <c r="B76">
        <v>13070</v>
      </c>
      <c r="C76">
        <v>14060</v>
      </c>
      <c r="D76">
        <v>14520</v>
      </c>
      <c r="E76">
        <v>14740</v>
      </c>
      <c r="F76">
        <f t="shared" si="4"/>
        <v>14097.5</v>
      </c>
      <c r="K76" s="5">
        <v>90</v>
      </c>
      <c r="L76" s="4">
        <f t="shared" si="6"/>
        <v>5320416666666.667</v>
      </c>
      <c r="M76" s="4">
        <f t="shared" si="6"/>
        <v>1303172411207.8706</v>
      </c>
      <c r="N76" s="4">
        <f t="shared" si="6"/>
        <v>15025000000000</v>
      </c>
      <c r="O76" s="4">
        <f t="shared" si="6"/>
        <v>4562951518754.062</v>
      </c>
      <c r="P76" s="4">
        <f t="shared" si="6"/>
        <v>18785833333333.332</v>
      </c>
      <c r="Q76" s="4">
        <f t="shared" si="6"/>
        <v>2336783758359.6206</v>
      </c>
      <c r="R76" s="4">
        <f t="shared" si="6"/>
        <v>17515416666666.666</v>
      </c>
      <c r="S76" s="4">
        <f t="shared" si="6"/>
        <v>4459824186089.998</v>
      </c>
      <c r="T76" s="4">
        <f t="shared" si="6"/>
        <v>24993750000000</v>
      </c>
      <c r="U76" s="4">
        <f t="shared" si="6"/>
        <v>1209711355034.7456</v>
      </c>
      <c r="V76" s="4">
        <f t="shared" si="6"/>
        <v>24021666666666.668</v>
      </c>
      <c r="W76" s="4">
        <f t="shared" si="6"/>
        <v>712500365497.0101</v>
      </c>
      <c r="X76" s="4">
        <f t="shared" si="6"/>
        <v>23381250000000</v>
      </c>
      <c r="Y76" s="4">
        <f t="shared" si="6"/>
        <v>939623428560.6122</v>
      </c>
      <c r="Z76" s="4">
        <f t="shared" si="6"/>
        <v>1083749999999.9999</v>
      </c>
      <c r="AA76" s="4">
        <f t="shared" si="6"/>
        <v>245719606462.32526</v>
      </c>
      <c r="AB76" s="4">
        <f t="shared" si="7"/>
        <v>1190312500000</v>
      </c>
      <c r="AC76" s="4">
        <f t="shared" si="7"/>
        <v>259419800347.81458</v>
      </c>
    </row>
    <row r="77" spans="1:29" ht="12.75">
      <c r="A77" s="3" t="s">
        <v>11</v>
      </c>
      <c r="B77">
        <v>25340</v>
      </c>
      <c r="C77">
        <v>26240</v>
      </c>
      <c r="D77">
        <v>26570</v>
      </c>
      <c r="E77">
        <v>27050</v>
      </c>
      <c r="F77">
        <f t="shared" si="4"/>
        <v>26300</v>
      </c>
      <c r="G77">
        <f>AVERAGE(F77:F79)</f>
        <v>24427.5</v>
      </c>
      <c r="H77">
        <f>STDEV(F77:F79)</f>
        <v>1981.5256117446477</v>
      </c>
      <c r="K77" s="5">
        <v>120</v>
      </c>
      <c r="L77" s="4">
        <f t="shared" si="6"/>
        <v>6562083333333.333</v>
      </c>
      <c r="M77" s="4">
        <f t="shared" si="6"/>
        <v>1527539552133.8672</v>
      </c>
      <c r="N77" s="4">
        <f t="shared" si="6"/>
        <v>18966666666666.668</v>
      </c>
      <c r="O77" s="4">
        <f t="shared" si="6"/>
        <v>5492636595555.306</v>
      </c>
      <c r="P77" s="4">
        <f t="shared" si="6"/>
        <v>23945833333333.332</v>
      </c>
      <c r="Q77" s="4">
        <f t="shared" si="6"/>
        <v>2817760173583.51</v>
      </c>
      <c r="R77" s="4">
        <f t="shared" si="6"/>
        <v>23272083333333.332</v>
      </c>
      <c r="S77" s="4">
        <f t="shared" si="6"/>
        <v>5321288368039.583</v>
      </c>
      <c r="T77" s="4">
        <f t="shared" si="6"/>
        <v>33642916666666.664</v>
      </c>
      <c r="U77" s="4">
        <f t="shared" si="6"/>
        <v>1955001731670.1418</v>
      </c>
      <c r="V77" s="4">
        <f t="shared" si="6"/>
        <v>33005416666666.664</v>
      </c>
      <c r="W77" s="4">
        <f t="shared" si="6"/>
        <v>1056048304213.9946</v>
      </c>
      <c r="X77" s="4">
        <f t="shared" si="6"/>
        <v>32606249999999.996</v>
      </c>
      <c r="Y77" s="4">
        <f t="shared" si="6"/>
        <v>1834035424276.205</v>
      </c>
      <c r="Z77" s="4">
        <f t="shared" si="6"/>
        <v>1343125000000</v>
      </c>
      <c r="AA77" s="4">
        <f t="shared" si="6"/>
        <v>186499413537.9519</v>
      </c>
      <c r="AB77" s="4">
        <f t="shared" si="7"/>
        <v>1633750000000</v>
      </c>
      <c r="AC77" s="4">
        <f t="shared" si="7"/>
        <v>56568542494.9238</v>
      </c>
    </row>
    <row r="78" spans="1:29" ht="12.75">
      <c r="A78" s="3" t="s">
        <v>12</v>
      </c>
      <c r="B78">
        <v>22350</v>
      </c>
      <c r="C78">
        <v>21720</v>
      </c>
      <c r="D78">
        <v>22590</v>
      </c>
      <c r="E78">
        <v>22750</v>
      </c>
      <c r="F78">
        <f t="shared" si="4"/>
        <v>22352.5</v>
      </c>
      <c r="K78" s="5">
        <v>150</v>
      </c>
      <c r="L78" s="4">
        <f t="shared" si="6"/>
        <v>7514583333333.333</v>
      </c>
      <c r="M78" s="4">
        <f t="shared" si="6"/>
        <v>1499470913633.6484</v>
      </c>
      <c r="N78" s="4">
        <f t="shared" si="6"/>
        <v>22157500000000</v>
      </c>
      <c r="O78" s="4">
        <f t="shared" si="6"/>
        <v>5972058376305.442</v>
      </c>
      <c r="P78" s="4">
        <f t="shared" si="6"/>
        <v>27833333333333.332</v>
      </c>
      <c r="Q78" s="4">
        <f t="shared" si="6"/>
        <v>3095779721384.138</v>
      </c>
      <c r="R78" s="4">
        <f t="shared" si="6"/>
        <v>27954583333333.332</v>
      </c>
      <c r="S78" s="4">
        <f t="shared" si="6"/>
        <v>5761589181452.74</v>
      </c>
      <c r="T78" s="4">
        <f t="shared" si="6"/>
        <v>41793750000000</v>
      </c>
      <c r="U78" s="4">
        <f t="shared" si="6"/>
        <v>1758470126985.386</v>
      </c>
      <c r="V78" s="4">
        <f t="shared" si="6"/>
        <v>41835833333333.336</v>
      </c>
      <c r="W78" s="4">
        <f t="shared" si="6"/>
        <v>1430571527688.669</v>
      </c>
      <c r="X78" s="4">
        <f t="shared" si="6"/>
        <v>42467500000000</v>
      </c>
      <c r="Y78" s="4">
        <f t="shared" si="6"/>
        <v>2021442863402.2778</v>
      </c>
      <c r="Z78" s="4">
        <f t="shared" si="6"/>
        <v>1626875000000</v>
      </c>
      <c r="AA78" s="4">
        <f t="shared" si="6"/>
        <v>331456303681.1941</v>
      </c>
      <c r="AB78" s="4">
        <f t="shared" si="7"/>
        <v>1966249999999.9998</v>
      </c>
      <c r="AC78" s="4">
        <f t="shared" si="7"/>
        <v>30052038200.42827</v>
      </c>
    </row>
    <row r="79" spans="1:29" ht="12.75">
      <c r="A79" s="3" t="s">
        <v>27</v>
      </c>
      <c r="B79">
        <v>23510</v>
      </c>
      <c r="C79">
        <v>24980</v>
      </c>
      <c r="D79">
        <v>24860</v>
      </c>
      <c r="E79">
        <v>25170</v>
      </c>
      <c r="F79">
        <f t="shared" si="4"/>
        <v>24630</v>
      </c>
      <c r="K79" s="5">
        <v>180</v>
      </c>
      <c r="L79" s="4">
        <f t="shared" si="6"/>
        <v>8178333333333.333</v>
      </c>
      <c r="M79" s="4">
        <f t="shared" si="6"/>
        <v>1341930357109.9836</v>
      </c>
      <c r="N79" s="4">
        <f t="shared" si="6"/>
        <v>23561250000000</v>
      </c>
      <c r="O79" s="4">
        <f t="shared" si="6"/>
        <v>6080439999999.999</v>
      </c>
      <c r="P79" s="4">
        <f t="shared" si="6"/>
        <v>30135000000000</v>
      </c>
      <c r="Q79" s="4">
        <f t="shared" si="6"/>
        <v>3044976500000</v>
      </c>
      <c r="R79" s="4">
        <f t="shared" si="6"/>
        <v>31230000000000</v>
      </c>
      <c r="S79" s="4">
        <f t="shared" si="6"/>
        <v>6243944999999.999</v>
      </c>
      <c r="T79" s="4">
        <f t="shared" si="6"/>
        <v>48406665000000</v>
      </c>
      <c r="U79" s="4">
        <f t="shared" si="6"/>
        <v>1900730499999.9998</v>
      </c>
      <c r="V79" s="4">
        <f t="shared" si="6"/>
        <v>49792915000000</v>
      </c>
      <c r="W79" s="4">
        <f t="shared" si="6"/>
        <v>1081163500000</v>
      </c>
      <c r="X79" s="4">
        <f t="shared" si="6"/>
        <v>51177900000000</v>
      </c>
      <c r="Y79" s="4">
        <f t="shared" si="6"/>
        <v>1716581500000</v>
      </c>
      <c r="Z79" s="4">
        <f t="shared" si="6"/>
        <v>2169374999999.9998</v>
      </c>
      <c r="AA79" s="4">
        <f t="shared" si="6"/>
        <v>271352250000</v>
      </c>
      <c r="AB79" s="4">
        <f t="shared" si="7"/>
        <v>2214375000000</v>
      </c>
      <c r="AC79" s="4">
        <f t="shared" si="7"/>
        <v>128163104090.06174</v>
      </c>
    </row>
    <row r="80" spans="1:29" ht="12.75">
      <c r="A80" s="3" t="s">
        <v>28</v>
      </c>
      <c r="B80">
        <v>20190</v>
      </c>
      <c r="C80">
        <v>20390</v>
      </c>
      <c r="D80">
        <v>20740</v>
      </c>
      <c r="E80">
        <v>21060</v>
      </c>
      <c r="F80">
        <f t="shared" si="4"/>
        <v>20595</v>
      </c>
      <c r="G80">
        <f>AVERAGE(F80:F82)</f>
        <v>22145.833333333332</v>
      </c>
      <c r="H80">
        <f>STDEV(F80:F82)</f>
        <v>1346.505508096188</v>
      </c>
      <c r="K80" s="5">
        <v>210</v>
      </c>
      <c r="L80" s="4">
        <f t="shared" si="6"/>
        <v>7944999999999.999</v>
      </c>
      <c r="M80" s="4">
        <f t="shared" si="6"/>
        <v>305823699999.99994</v>
      </c>
      <c r="N80" s="4">
        <f t="shared" si="6"/>
        <v>28150000000000</v>
      </c>
      <c r="O80" s="4">
        <f t="shared" si="6"/>
        <v>327036900000</v>
      </c>
      <c r="P80" s="4">
        <f t="shared" si="6"/>
        <v>32795624999999.996</v>
      </c>
      <c r="Q80" s="4">
        <f t="shared" si="6"/>
        <v>3288930499999.9995</v>
      </c>
      <c r="R80" s="4">
        <f t="shared" si="6"/>
        <v>35026874999999.996</v>
      </c>
      <c r="S80" s="4">
        <f t="shared" si="6"/>
        <v>8037149999999.999</v>
      </c>
      <c r="T80" s="4">
        <f t="shared" si="6"/>
        <v>53708750000000</v>
      </c>
      <c r="U80" s="4">
        <f t="shared" si="6"/>
        <v>1866761999999.9998</v>
      </c>
      <c r="V80" s="4">
        <f t="shared" si="6"/>
        <v>55091250000000</v>
      </c>
      <c r="W80" s="4">
        <f t="shared" si="6"/>
        <v>233345249999.99997</v>
      </c>
      <c r="X80" s="4">
        <f t="shared" si="6"/>
        <v>58881900000000</v>
      </c>
      <c r="Y80" s="4">
        <f t="shared" si="6"/>
        <v>145840750000</v>
      </c>
      <c r="Z80" s="4">
        <f t="shared" si="6"/>
        <v>2438750000000</v>
      </c>
      <c r="AA80" s="4">
        <f t="shared" si="6"/>
        <v>226274149999.99997</v>
      </c>
      <c r="AB80" s="4">
        <f t="shared" si="7"/>
        <v>2369375000000</v>
      </c>
      <c r="AC80" s="4">
        <f t="shared" si="7"/>
        <v>99878832842.59982</v>
      </c>
    </row>
    <row r="81" spans="1:29" ht="12.75">
      <c r="A81" s="3" t="s">
        <v>13</v>
      </c>
      <c r="B81">
        <v>21980</v>
      </c>
      <c r="C81">
        <v>22210</v>
      </c>
      <c r="D81">
        <v>23140</v>
      </c>
      <c r="E81">
        <v>23970</v>
      </c>
      <c r="F81">
        <f t="shared" si="4"/>
        <v>22825</v>
      </c>
      <c r="K81" s="5">
        <v>240</v>
      </c>
      <c r="L81" s="4">
        <f t="shared" si="6"/>
        <v>8222499999999.999</v>
      </c>
      <c r="M81" s="4">
        <f t="shared" si="6"/>
        <v>72478449999.99998</v>
      </c>
      <c r="N81" s="4">
        <f t="shared" si="6"/>
        <v>28431250000000</v>
      </c>
      <c r="O81" s="4">
        <f t="shared" si="6"/>
        <v>493206999999.99994</v>
      </c>
      <c r="P81" s="4">
        <f t="shared" si="6"/>
        <v>33866249999999.996</v>
      </c>
      <c r="Q81" s="4">
        <f t="shared" si="6"/>
        <v>3273904500000</v>
      </c>
      <c r="R81" s="4">
        <f t="shared" si="6"/>
        <v>36655000000000</v>
      </c>
      <c r="S81" s="4">
        <f t="shared" si="6"/>
        <v>9462854999999.998</v>
      </c>
      <c r="T81" s="4">
        <f t="shared" si="6"/>
        <v>56808750000000</v>
      </c>
      <c r="U81" s="4">
        <f t="shared" si="6"/>
        <v>1046518000000</v>
      </c>
      <c r="V81" s="4">
        <f t="shared" si="6"/>
        <v>59319400000000</v>
      </c>
      <c r="W81" s="4">
        <f t="shared" si="6"/>
        <v>955477999999.9999</v>
      </c>
      <c r="X81" s="4">
        <f t="shared" si="6"/>
        <v>62989999999999.99</v>
      </c>
      <c r="Y81" s="4">
        <f t="shared" si="6"/>
        <v>3275672000000</v>
      </c>
      <c r="Z81" s="4">
        <f t="shared" si="6"/>
        <v>2711875000000</v>
      </c>
      <c r="AA81" s="4">
        <f t="shared" si="6"/>
        <v>133466399999.99998</v>
      </c>
      <c r="AB81" s="4">
        <f t="shared" si="7"/>
        <v>2416875000000</v>
      </c>
      <c r="AC81" s="4">
        <f t="shared" si="7"/>
        <v>191802714396.851</v>
      </c>
    </row>
    <row r="82" spans="1:29" ht="12.75">
      <c r="A82" s="3" t="s">
        <v>29</v>
      </c>
      <c r="B82" s="1">
        <v>22210</v>
      </c>
      <c r="C82" s="1">
        <v>22920</v>
      </c>
      <c r="D82" s="1">
        <v>23140</v>
      </c>
      <c r="E82" s="1">
        <v>23800</v>
      </c>
      <c r="F82">
        <f t="shared" si="4"/>
        <v>23017.5</v>
      </c>
      <c r="K82" s="5">
        <v>270</v>
      </c>
      <c r="L82" s="4">
        <f t="shared" si="6"/>
        <v>8532499999999.999</v>
      </c>
      <c r="M82" s="4">
        <f t="shared" si="6"/>
        <v>77781750000</v>
      </c>
      <c r="N82" s="4">
        <f t="shared" si="6"/>
        <v>29595625000000</v>
      </c>
      <c r="O82" s="4">
        <f t="shared" si="6"/>
        <v>481716499999.99994</v>
      </c>
      <c r="P82" s="4">
        <f t="shared" si="6"/>
        <v>34796874999999.996</v>
      </c>
      <c r="Q82" s="4">
        <f t="shared" si="6"/>
        <v>3637180499999.9995</v>
      </c>
      <c r="R82" s="4">
        <f t="shared" si="6"/>
        <v>37691250000000</v>
      </c>
      <c r="S82" s="4">
        <f t="shared" si="6"/>
        <v>9321434999999.998</v>
      </c>
      <c r="T82" s="4">
        <f t="shared" si="6"/>
        <v>60486900000000</v>
      </c>
      <c r="U82" s="4">
        <f t="shared" si="6"/>
        <v>748649500000</v>
      </c>
      <c r="V82" s="4">
        <f t="shared" si="6"/>
        <v>64571900000000</v>
      </c>
      <c r="W82" s="4">
        <f t="shared" si="6"/>
        <v>1685566000000</v>
      </c>
      <c r="X82" s="4">
        <f t="shared" si="6"/>
        <v>69128749999999.99</v>
      </c>
      <c r="Y82" s="4">
        <f t="shared" si="6"/>
        <v>4267389500000</v>
      </c>
      <c r="Z82" s="4">
        <f t="shared" si="6"/>
        <v>3041250000000</v>
      </c>
      <c r="AA82" s="4">
        <f t="shared" si="6"/>
        <v>171473400000</v>
      </c>
      <c r="AB82" s="4">
        <f t="shared" si="7"/>
        <v>2638125000000</v>
      </c>
      <c r="AC82" s="4">
        <f t="shared" si="7"/>
        <v>200641549161.68286</v>
      </c>
    </row>
    <row r="83" spans="1:29" ht="12.75">
      <c r="A83" s="3" t="s">
        <v>30</v>
      </c>
      <c r="B83">
        <v>21230</v>
      </c>
      <c r="C83">
        <v>21850</v>
      </c>
      <c r="D83">
        <v>22560</v>
      </c>
      <c r="E83">
        <v>22880</v>
      </c>
      <c r="F83">
        <f t="shared" si="4"/>
        <v>22130</v>
      </c>
      <c r="G83">
        <f>AVERAGE(F83:F85)</f>
        <v>22026.666666666668</v>
      </c>
      <c r="H83">
        <f>STDEV(F83:F85)</f>
        <v>387.9620900724362</v>
      </c>
      <c r="K83" s="5">
        <v>300</v>
      </c>
      <c r="L83" s="4">
        <f t="shared" si="6"/>
        <v>8701249999999.999</v>
      </c>
      <c r="M83" s="4">
        <f t="shared" si="6"/>
        <v>28284269999.999996</v>
      </c>
      <c r="N83" s="4">
        <f t="shared" si="6"/>
        <v>29198750000000</v>
      </c>
      <c r="O83" s="4">
        <f t="shared" si="6"/>
        <v>162634549999.99997</v>
      </c>
      <c r="P83" s="4">
        <f t="shared" si="6"/>
        <v>34773749999999.996</v>
      </c>
      <c r="Q83" s="4">
        <f t="shared" si="6"/>
        <v>3291581999999.9995</v>
      </c>
      <c r="R83" s="4">
        <f t="shared" si="6"/>
        <v>38368125000000</v>
      </c>
      <c r="S83" s="4">
        <f t="shared" si="6"/>
        <v>9843809999999.998</v>
      </c>
      <c r="T83" s="4">
        <f t="shared" si="6"/>
        <v>62346250000000</v>
      </c>
      <c r="U83" s="4">
        <f t="shared" si="6"/>
        <v>680590500000</v>
      </c>
      <c r="V83" s="4">
        <f t="shared" si="6"/>
        <v>67816899999999.99</v>
      </c>
      <c r="W83" s="4">
        <f t="shared" si="6"/>
        <v>2311355500000</v>
      </c>
      <c r="X83" s="4">
        <f t="shared" si="6"/>
        <v>73088149999999.98</v>
      </c>
      <c r="Y83" s="4">
        <f t="shared" si="6"/>
        <v>5044324999999.999</v>
      </c>
      <c r="Z83" s="4">
        <f t="shared" si="6"/>
        <v>3363250000000</v>
      </c>
      <c r="AA83" s="4">
        <f t="shared" si="6"/>
        <v>234229099999.99997</v>
      </c>
      <c r="AB83" s="4">
        <f t="shared" si="7"/>
        <v>2638125000000</v>
      </c>
      <c r="AC83" s="4">
        <f t="shared" si="7"/>
        <v>312010867198.5641</v>
      </c>
    </row>
    <row r="84" spans="1:29" ht="12.75">
      <c r="A84" s="3" t="s">
        <v>31</v>
      </c>
      <c r="B84">
        <v>22090</v>
      </c>
      <c r="C84">
        <v>21090</v>
      </c>
      <c r="D84">
        <v>21310</v>
      </c>
      <c r="E84">
        <v>21900</v>
      </c>
      <c r="F84">
        <f t="shared" si="4"/>
        <v>21597.5</v>
      </c>
      <c r="K84" s="5">
        <v>330</v>
      </c>
      <c r="L84" s="4">
        <f t="shared" si="6"/>
        <v>8875000000000</v>
      </c>
      <c r="M84" s="4">
        <f t="shared" si="6"/>
        <v>157331250000</v>
      </c>
      <c r="N84" s="4">
        <f t="shared" si="6"/>
        <v>29200000000000</v>
      </c>
      <c r="O84" s="4">
        <f t="shared" si="6"/>
        <v>44194175000</v>
      </c>
      <c r="P84" s="4">
        <f t="shared" si="6"/>
        <v>34869374999999.996</v>
      </c>
      <c r="Q84" s="4">
        <f t="shared" si="6"/>
        <v>2818704499999.9995</v>
      </c>
      <c r="R84" s="4">
        <f t="shared" si="6"/>
        <v>38213125000000</v>
      </c>
      <c r="S84" s="4">
        <f t="shared" si="6"/>
        <v>9612235000000</v>
      </c>
      <c r="T84" s="4">
        <f t="shared" si="6"/>
        <v>62883749999999.99</v>
      </c>
      <c r="U84" s="4">
        <f t="shared" si="6"/>
        <v>1767767000</v>
      </c>
      <c r="V84" s="4">
        <f t="shared" si="6"/>
        <v>69628149999999.99</v>
      </c>
      <c r="W84" s="4">
        <f t="shared" si="6"/>
        <v>3016694500000</v>
      </c>
      <c r="X84" s="4">
        <f t="shared" si="6"/>
        <v>77358149999999.98</v>
      </c>
      <c r="Y84" s="4">
        <f t="shared" si="6"/>
        <v>3771530999999.9995</v>
      </c>
      <c r="Z84" s="4">
        <f t="shared" si="6"/>
        <v>3588125000000</v>
      </c>
      <c r="AA84" s="4">
        <f t="shared" si="6"/>
        <v>301404250000</v>
      </c>
      <c r="AB84" s="4">
        <f t="shared" si="7"/>
        <v>2724375000000</v>
      </c>
      <c r="AC84" s="4">
        <f t="shared" si="7"/>
        <v>373882710552.38696</v>
      </c>
    </row>
    <row r="85" spans="1:29" ht="12.75">
      <c r="A85" s="3" t="s">
        <v>32</v>
      </c>
      <c r="B85">
        <v>21640</v>
      </c>
      <c r="C85">
        <v>22170</v>
      </c>
      <c r="D85">
        <v>22320</v>
      </c>
      <c r="E85">
        <v>23280</v>
      </c>
      <c r="F85">
        <f t="shared" si="4"/>
        <v>22352.5</v>
      </c>
      <c r="K85" s="5">
        <v>360</v>
      </c>
      <c r="L85" s="4">
        <f t="shared" si="6"/>
        <v>9150625000000</v>
      </c>
      <c r="M85" s="4">
        <f t="shared" si="6"/>
        <v>161750700000</v>
      </c>
      <c r="N85" s="4">
        <f t="shared" si="6"/>
        <v>28666875000000</v>
      </c>
      <c r="O85" s="4">
        <f t="shared" si="6"/>
        <v>147608550000</v>
      </c>
      <c r="P85" s="4">
        <f t="shared" si="6"/>
        <v>34229374999999.996</v>
      </c>
      <c r="Q85" s="4">
        <f t="shared" si="6"/>
        <v>2429795500000</v>
      </c>
      <c r="R85" s="4">
        <f t="shared" si="6"/>
        <v>37730000000000</v>
      </c>
      <c r="S85" s="4">
        <f t="shared" si="6"/>
        <v>8925455000000</v>
      </c>
      <c r="T85" s="4">
        <f t="shared" si="6"/>
        <v>62525000000000</v>
      </c>
      <c r="U85" s="4">
        <f t="shared" si="6"/>
        <v>35355339999.99999</v>
      </c>
      <c r="V85" s="4">
        <f t="shared" si="6"/>
        <v>70420000000000</v>
      </c>
      <c r="W85" s="4">
        <f t="shared" si="6"/>
        <v>3300420999999.9995</v>
      </c>
      <c r="X85" s="4">
        <f t="shared" si="6"/>
        <v>77346899999999.98</v>
      </c>
      <c r="Y85" s="4">
        <f t="shared" si="6"/>
        <v>5318324999999.999</v>
      </c>
      <c r="Z85" s="4">
        <f t="shared" si="6"/>
        <v>3916875000000</v>
      </c>
      <c r="AA85" s="4">
        <f t="shared" si="6"/>
        <v>437522299999.99994</v>
      </c>
      <c r="AB85" s="4">
        <f t="shared" si="7"/>
        <v>2782500000000</v>
      </c>
      <c r="AC85" s="4">
        <f t="shared" si="7"/>
        <v>330572420204.71094</v>
      </c>
    </row>
    <row r="86" spans="1:29" ht="12.75">
      <c r="A86" s="3" t="s">
        <v>33</v>
      </c>
      <c r="B86">
        <v>1410</v>
      </c>
      <c r="C86">
        <v>1470</v>
      </c>
      <c r="D86">
        <v>1550</v>
      </c>
      <c r="E86">
        <v>1630</v>
      </c>
      <c r="F86">
        <f t="shared" si="4"/>
        <v>1515</v>
      </c>
      <c r="G86">
        <f>AVERAGE(F86:F87)</f>
        <v>1482.5</v>
      </c>
      <c r="H86">
        <f>STDEV(F86:F87)</f>
        <v>45.96194077712559</v>
      </c>
      <c r="K86" s="5">
        <v>390</v>
      </c>
      <c r="L86" s="4">
        <f t="shared" si="6"/>
        <v>9088125000000</v>
      </c>
      <c r="M86" s="4">
        <f t="shared" si="6"/>
        <v>151144049999.99997</v>
      </c>
      <c r="N86" s="4">
        <f t="shared" si="6"/>
        <v>28493125000000</v>
      </c>
      <c r="O86" s="4">
        <f t="shared" si="6"/>
        <v>30935919999.999996</v>
      </c>
      <c r="P86" s="4">
        <f t="shared" si="6"/>
        <v>33862499999999.996</v>
      </c>
      <c r="Q86" s="4">
        <f t="shared" si="6"/>
        <v>2255670500000</v>
      </c>
      <c r="R86" s="4">
        <f t="shared" si="6"/>
        <v>37770625000000</v>
      </c>
      <c r="S86" s="4">
        <f t="shared" si="6"/>
        <v>9184270000000</v>
      </c>
      <c r="T86" s="4">
        <f t="shared" si="6"/>
        <v>62434400000000</v>
      </c>
      <c r="U86" s="4">
        <f t="shared" si="6"/>
        <v>246603499999.99997</v>
      </c>
      <c r="V86" s="4">
        <f t="shared" si="6"/>
        <v>71112500000000</v>
      </c>
      <c r="W86" s="4">
        <f t="shared" si="6"/>
        <v>3775949999999.9995</v>
      </c>
      <c r="X86" s="4">
        <f t="shared" si="6"/>
        <v>80095649999999.98</v>
      </c>
      <c r="Y86" s="4">
        <f t="shared" si="6"/>
        <v>5394340000000</v>
      </c>
      <c r="Z86" s="4">
        <f t="shared" si="6"/>
        <v>4107499999999.9995</v>
      </c>
      <c r="AA86" s="4">
        <f t="shared" si="6"/>
        <v>332340199999.99994</v>
      </c>
      <c r="AB86" s="4">
        <f t="shared" si="7"/>
        <v>2789375000000</v>
      </c>
      <c r="AC86" s="4">
        <f t="shared" si="7"/>
        <v>253674557750.67392</v>
      </c>
    </row>
    <row r="87" spans="1:6" ht="12.75">
      <c r="A87" s="3" t="s">
        <v>34</v>
      </c>
      <c r="B87">
        <v>1290</v>
      </c>
      <c r="C87">
        <v>1490</v>
      </c>
      <c r="D87">
        <v>1530</v>
      </c>
      <c r="E87">
        <v>1490</v>
      </c>
      <c r="F87">
        <f t="shared" si="4"/>
        <v>1450</v>
      </c>
    </row>
    <row r="88" spans="1:8" ht="12.75">
      <c r="A88" s="3" t="s">
        <v>35</v>
      </c>
      <c r="B88">
        <v>2080</v>
      </c>
      <c r="C88">
        <v>2110</v>
      </c>
      <c r="D88">
        <v>2090</v>
      </c>
      <c r="E88">
        <v>2100</v>
      </c>
      <c r="F88">
        <f t="shared" si="4"/>
        <v>2095</v>
      </c>
      <c r="G88">
        <f>AVERAGE(F88:F89)</f>
        <v>1805</v>
      </c>
      <c r="H88">
        <f>STDEV(F88:F89)</f>
        <v>410.1219330881976</v>
      </c>
    </row>
    <row r="89" spans="1:11" ht="12.75">
      <c r="A89" s="3" t="s">
        <v>36</v>
      </c>
      <c r="B89">
        <v>1520</v>
      </c>
      <c r="C89">
        <v>1500</v>
      </c>
      <c r="D89">
        <v>1530</v>
      </c>
      <c r="E89">
        <v>1510</v>
      </c>
      <c r="F89">
        <f t="shared" si="4"/>
        <v>1515</v>
      </c>
      <c r="K89" s="6" t="s">
        <v>56</v>
      </c>
    </row>
    <row r="90" spans="1:28" ht="12.75">
      <c r="A90" s="3"/>
      <c r="K90" s="4" t="s">
        <v>46</v>
      </c>
      <c r="L90" s="16" t="s">
        <v>38</v>
      </c>
      <c r="M90" s="16"/>
      <c r="N90" s="16" t="s">
        <v>39</v>
      </c>
      <c r="O90" s="16"/>
      <c r="P90" s="16" t="s">
        <v>40</v>
      </c>
      <c r="Q90" s="16"/>
      <c r="R90" s="16" t="s">
        <v>41</v>
      </c>
      <c r="S90" s="16"/>
      <c r="T90" s="16" t="s">
        <v>42</v>
      </c>
      <c r="U90" s="16"/>
      <c r="V90" s="16" t="s">
        <v>43</v>
      </c>
      <c r="W90" s="16"/>
      <c r="X90" s="16" t="s">
        <v>44</v>
      </c>
      <c r="Y90" s="16"/>
      <c r="Z90" s="16" t="s">
        <v>47</v>
      </c>
      <c r="AA90" s="16"/>
      <c r="AB90" s="2" t="s">
        <v>45</v>
      </c>
    </row>
    <row r="91" spans="11:29" ht="12.75">
      <c r="K91" s="2"/>
      <c r="L91" s="4" t="s">
        <v>15</v>
      </c>
      <c r="M91" s="4" t="s">
        <v>52</v>
      </c>
      <c r="N91" s="4" t="s">
        <v>15</v>
      </c>
      <c r="O91" s="4" t="s">
        <v>52</v>
      </c>
      <c r="P91" s="4" t="s">
        <v>15</v>
      </c>
      <c r="Q91" s="4" t="s">
        <v>52</v>
      </c>
      <c r="R91" s="4" t="s">
        <v>15</v>
      </c>
      <c r="S91" s="4" t="s">
        <v>52</v>
      </c>
      <c r="T91" s="4" t="s">
        <v>15</v>
      </c>
      <c r="U91" s="4" t="s">
        <v>52</v>
      </c>
      <c r="V91" s="4" t="s">
        <v>15</v>
      </c>
      <c r="W91" s="4" t="s">
        <v>52</v>
      </c>
      <c r="X91" s="4" t="s">
        <v>15</v>
      </c>
      <c r="Y91" s="4" t="s">
        <v>52</v>
      </c>
      <c r="Z91" s="4" t="s">
        <v>15</v>
      </c>
      <c r="AA91" s="4" t="s">
        <v>52</v>
      </c>
      <c r="AB91" s="4" t="s">
        <v>15</v>
      </c>
      <c r="AC91" s="4" t="s">
        <v>52</v>
      </c>
    </row>
    <row r="92" spans="1:29" ht="20.25">
      <c r="A92" s="2">
        <v>1120</v>
      </c>
      <c r="J92" s="8"/>
      <c r="K92" s="5">
        <v>0</v>
      </c>
      <c r="L92" s="4">
        <f>L37/1.9891</f>
        <v>613.7616677559364</v>
      </c>
      <c r="M92" s="4">
        <f aca="true" t="shared" si="8" ref="M92:AC92">M37/1.9891</f>
        <v>115.63246138500718</v>
      </c>
      <c r="N92" s="4">
        <f t="shared" si="8"/>
        <v>603.7068691032795</v>
      </c>
      <c r="O92" s="4">
        <f t="shared" si="8"/>
        <v>139.924890986582</v>
      </c>
      <c r="P92" s="4">
        <f t="shared" si="8"/>
        <v>595.3278702260654</v>
      </c>
      <c r="Q92" s="4">
        <f t="shared" si="8"/>
        <v>77.74541602504104</v>
      </c>
      <c r="R92" s="4">
        <f t="shared" si="8"/>
        <v>602.8689692155581</v>
      </c>
      <c r="S92" s="4">
        <f t="shared" si="8"/>
        <v>46.21950263703117</v>
      </c>
      <c r="T92" s="4">
        <f t="shared" si="8"/>
        <v>600.3552695523939</v>
      </c>
      <c r="U92" s="4">
        <f t="shared" si="8"/>
        <v>26.671684082243967</v>
      </c>
      <c r="V92" s="4">
        <f t="shared" si="8"/>
        <v>597.0036700015082</v>
      </c>
      <c r="W92" s="4">
        <f t="shared" si="8"/>
        <v>26.333928459802124</v>
      </c>
      <c r="X92" s="4">
        <f t="shared" si="8"/>
        <v>612.5048179243544</v>
      </c>
      <c r="Y92" s="4">
        <f t="shared" si="8"/>
        <v>89.23928834527726</v>
      </c>
      <c r="Z92" s="4">
        <f t="shared" si="8"/>
        <v>473.2039615906691</v>
      </c>
      <c r="AA92" s="4">
        <f t="shared" si="8"/>
        <v>39.99271674802001</v>
      </c>
      <c r="AB92" s="4">
        <f t="shared" si="8"/>
        <v>508.3957568749686</v>
      </c>
      <c r="AC92" s="4">
        <f t="shared" si="8"/>
        <v>27.55053820419156</v>
      </c>
    </row>
    <row r="93" spans="1:29" ht="12.75">
      <c r="A93" s="2" t="s">
        <v>9</v>
      </c>
      <c r="K93" s="5">
        <v>30</v>
      </c>
      <c r="L93" s="4">
        <f aca="true" t="shared" si="9" ref="L93:M105">L38/1.9891</f>
        <v>754.1098989492735</v>
      </c>
      <c r="M93" s="4">
        <f t="shared" si="9"/>
        <v>119.71123522990958</v>
      </c>
      <c r="N93" s="4">
        <f aca="true" t="shared" si="10" ref="N93:AC93">N38/1.9891</f>
        <v>1337.2882208033784</v>
      </c>
      <c r="O93" s="4">
        <f t="shared" si="10"/>
        <v>420.9546409768234</v>
      </c>
      <c r="P93" s="4">
        <f t="shared" si="10"/>
        <v>1695.909372748144</v>
      </c>
      <c r="Q93" s="4">
        <f t="shared" si="10"/>
        <v>336.8388813416169</v>
      </c>
      <c r="R93" s="4">
        <f t="shared" si="10"/>
        <v>1558.9127411056927</v>
      </c>
      <c r="S93" s="4">
        <f t="shared" si="10"/>
        <v>491.86097288937674</v>
      </c>
      <c r="T93" s="4">
        <f t="shared" si="10"/>
        <v>2266.5191962864274</v>
      </c>
      <c r="U93" s="4">
        <f t="shared" si="10"/>
        <v>371.7819021047379</v>
      </c>
      <c r="V93" s="4">
        <f t="shared" si="10"/>
        <v>2032.7451276121528</v>
      </c>
      <c r="W93" s="4">
        <f t="shared" si="10"/>
        <v>124.13155263612776</v>
      </c>
      <c r="X93" s="4">
        <f t="shared" si="10"/>
        <v>2036.93462705076</v>
      </c>
      <c r="Y93" s="4">
        <f t="shared" si="10"/>
        <v>239.47964492569</v>
      </c>
      <c r="Z93" s="4">
        <f t="shared" si="10"/>
        <v>634.0807400331809</v>
      </c>
      <c r="AA93" s="4">
        <f t="shared" si="10"/>
        <v>137.7526910209578</v>
      </c>
      <c r="AB93" s="4">
        <f t="shared" si="10"/>
        <v>668.0156854858981</v>
      </c>
      <c r="AC93" s="4">
        <f t="shared" si="10"/>
        <v>84.42906869026446</v>
      </c>
    </row>
    <row r="94" spans="1:29" ht="12.75">
      <c r="A94" s="3" t="s">
        <v>17</v>
      </c>
      <c r="B94">
        <v>11320</v>
      </c>
      <c r="C94">
        <v>10420</v>
      </c>
      <c r="D94">
        <v>10500</v>
      </c>
      <c r="E94">
        <v>10710</v>
      </c>
      <c r="F94">
        <f t="shared" si="4"/>
        <v>10737.5</v>
      </c>
      <c r="G94">
        <f>AVERAGE(F94:F96)</f>
        <v>10640.833333333334</v>
      </c>
      <c r="H94">
        <f>STDEV(F94:F96)</f>
        <v>2606.3448224157414</v>
      </c>
      <c r="K94" s="5">
        <v>60</v>
      </c>
      <c r="L94" s="4">
        <f t="shared" si="9"/>
        <v>2804.0319742597153</v>
      </c>
      <c r="M94" s="4">
        <f t="shared" si="9"/>
        <v>872.4647417649336</v>
      </c>
      <c r="N94" s="4">
        <f aca="true" t="shared" si="11" ref="N94:AC94">N39/1.9891</f>
        <v>7519.732542355839</v>
      </c>
      <c r="O94" s="4">
        <f t="shared" si="11"/>
        <v>2485.9600072512912</v>
      </c>
      <c r="P94" s="4">
        <f t="shared" si="11"/>
        <v>9239.103111960183</v>
      </c>
      <c r="Q94" s="4">
        <f t="shared" si="11"/>
        <v>1830.4277842369083</v>
      </c>
      <c r="R94" s="4">
        <f t="shared" si="11"/>
        <v>8429.691820421296</v>
      </c>
      <c r="S94" s="4">
        <f t="shared" si="11"/>
        <v>2544.6379845355477</v>
      </c>
      <c r="T94" s="4">
        <f t="shared" si="11"/>
        <v>12280.679704388918</v>
      </c>
      <c r="U94" s="4">
        <f t="shared" si="11"/>
        <v>996.1920525587691</v>
      </c>
      <c r="V94" s="4">
        <f t="shared" si="11"/>
        <v>11133.594758098301</v>
      </c>
      <c r="W94" s="4">
        <f t="shared" si="11"/>
        <v>676.9420884300376</v>
      </c>
      <c r="X94" s="4">
        <f t="shared" si="11"/>
        <v>11073.684916126222</v>
      </c>
      <c r="Y94" s="4">
        <f t="shared" si="11"/>
        <v>195.04403502711585</v>
      </c>
      <c r="Z94" s="4">
        <f t="shared" si="11"/>
        <v>745.3119501281986</v>
      </c>
      <c r="AA94" s="4">
        <f t="shared" si="11"/>
        <v>23.106903009967116</v>
      </c>
      <c r="AB94" s="4">
        <f t="shared" si="11"/>
        <v>907.4455784022924</v>
      </c>
      <c r="AC94" s="4">
        <f t="shared" si="11"/>
        <v>206.18467301201426</v>
      </c>
    </row>
    <row r="95" spans="1:29" ht="12.75">
      <c r="A95" s="3" t="s">
        <v>18</v>
      </c>
      <c r="B95" s="1">
        <v>8050</v>
      </c>
      <c r="C95" s="1">
        <v>8080</v>
      </c>
      <c r="D95" s="1">
        <v>7900</v>
      </c>
      <c r="E95" s="1">
        <v>7920</v>
      </c>
      <c r="F95">
        <f t="shared" si="4"/>
        <v>7987.5</v>
      </c>
      <c r="K95" s="5">
        <v>90</v>
      </c>
      <c r="L95" s="4">
        <f t="shared" si="9"/>
        <v>5349.571833157374</v>
      </c>
      <c r="M95" s="4">
        <f t="shared" si="9"/>
        <v>1310.3136204392647</v>
      </c>
      <c r="N95" s="4">
        <f aca="true" t="shared" si="12" ref="N95:AC95">N40/1.9891</f>
        <v>15107.334975617112</v>
      </c>
      <c r="O95" s="4">
        <f t="shared" si="12"/>
        <v>4587.955878290746</v>
      </c>
      <c r="P95" s="4">
        <f t="shared" si="12"/>
        <v>18888.777168903856</v>
      </c>
      <c r="Q95" s="4">
        <f t="shared" si="12"/>
        <v>2349.5890185105027</v>
      </c>
      <c r="R95" s="4">
        <f t="shared" si="12"/>
        <v>17611.398790072562</v>
      </c>
      <c r="S95" s="4">
        <f t="shared" si="12"/>
        <v>4484.263421738472</v>
      </c>
      <c r="T95" s="4">
        <f t="shared" si="12"/>
        <v>25130.71238248454</v>
      </c>
      <c r="U95" s="4">
        <f t="shared" si="12"/>
        <v>1216.340410270721</v>
      </c>
      <c r="V95" s="4">
        <f t="shared" si="12"/>
        <v>24153.30216345751</v>
      </c>
      <c r="W95" s="4">
        <f t="shared" si="12"/>
        <v>716.4047715016944</v>
      </c>
      <c r="X95" s="4">
        <f t="shared" si="12"/>
        <v>23509.3760997436</v>
      </c>
      <c r="Y95" s="4">
        <f t="shared" si="12"/>
        <v>944.7724383496177</v>
      </c>
      <c r="Z95" s="4">
        <f t="shared" si="12"/>
        <v>1089.6888039817002</v>
      </c>
      <c r="AA95" s="4">
        <f t="shared" si="12"/>
        <v>247.06611679887914</v>
      </c>
      <c r="AB95" s="4">
        <f t="shared" si="12"/>
        <v>1196.835252124076</v>
      </c>
      <c r="AC95" s="4">
        <f t="shared" si="12"/>
        <v>260.8413859009749</v>
      </c>
    </row>
    <row r="96" spans="1:29" ht="12.75">
      <c r="A96" s="3" t="s">
        <v>19</v>
      </c>
      <c r="B96">
        <v>12960</v>
      </c>
      <c r="C96">
        <v>13190</v>
      </c>
      <c r="D96">
        <v>13400</v>
      </c>
      <c r="E96">
        <v>13240</v>
      </c>
      <c r="F96">
        <f t="shared" si="4"/>
        <v>13197.5</v>
      </c>
      <c r="K96" s="5">
        <v>120</v>
      </c>
      <c r="L96" s="4">
        <f t="shared" si="9"/>
        <v>6598.042665862282</v>
      </c>
      <c r="M96" s="4">
        <f t="shared" si="9"/>
        <v>1535.9102630675857</v>
      </c>
      <c r="N96" s="4">
        <f aca="true" t="shared" si="13" ref="N96:AC96">N41/1.9891</f>
        <v>19070.601444539407</v>
      </c>
      <c r="O96" s="4">
        <f t="shared" si="13"/>
        <v>5522.735504052391</v>
      </c>
      <c r="P96" s="4">
        <f t="shared" si="13"/>
        <v>24077.053273674857</v>
      </c>
      <c r="Q96" s="4">
        <f t="shared" si="13"/>
        <v>2833.2011196857975</v>
      </c>
      <c r="R96" s="4">
        <f t="shared" si="13"/>
        <v>23399.611214452096</v>
      </c>
      <c r="S96" s="4">
        <f t="shared" si="13"/>
        <v>5350.448311336367</v>
      </c>
      <c r="T96" s="4">
        <f t="shared" si="13"/>
        <v>33827.275317145104</v>
      </c>
      <c r="U96" s="4">
        <f t="shared" si="13"/>
        <v>1965.7148777539005</v>
      </c>
      <c r="V96" s="4">
        <f t="shared" si="13"/>
        <v>33186.28190303822</v>
      </c>
      <c r="W96" s="4">
        <f t="shared" si="13"/>
        <v>1061.8353066351563</v>
      </c>
      <c r="X96" s="4">
        <f t="shared" si="13"/>
        <v>32784.92785681967</v>
      </c>
      <c r="Y96" s="4">
        <f t="shared" si="13"/>
        <v>1844.085691293756</v>
      </c>
      <c r="Z96" s="4">
        <f t="shared" si="13"/>
        <v>1350.4851440349905</v>
      </c>
      <c r="AA96" s="4">
        <f t="shared" si="13"/>
        <v>187.5214051962716</v>
      </c>
      <c r="AB96" s="4">
        <f t="shared" si="13"/>
        <v>1642.7027298778341</v>
      </c>
      <c r="AC96" s="4">
        <f t="shared" si="13"/>
        <v>56.8785304860729</v>
      </c>
    </row>
    <row r="97" spans="1:29" ht="12.75">
      <c r="A97" s="3" t="s">
        <v>20</v>
      </c>
      <c r="B97">
        <v>35340</v>
      </c>
      <c r="C97">
        <v>36080</v>
      </c>
      <c r="D97">
        <v>35740</v>
      </c>
      <c r="E97">
        <v>35250</v>
      </c>
      <c r="F97">
        <f t="shared" si="4"/>
        <v>35602.5</v>
      </c>
      <c r="G97">
        <f>AVERAGE(F97:F99)</f>
        <v>30050</v>
      </c>
      <c r="H97">
        <f>STDEV(F97:F99)</f>
        <v>9125.903037508124</v>
      </c>
      <c r="K97" s="5">
        <v>150</v>
      </c>
      <c r="L97" s="4">
        <f t="shared" si="9"/>
        <v>7555.76223752786</v>
      </c>
      <c r="M97" s="4">
        <f t="shared" si="9"/>
        <v>1507.687812210194</v>
      </c>
      <c r="N97" s="4">
        <f aca="true" t="shared" si="14" ref="N97:AC97">N42/1.9891</f>
        <v>22278.920114624703</v>
      </c>
      <c r="O97" s="4">
        <f t="shared" si="14"/>
        <v>6004.78445156648</v>
      </c>
      <c r="P97" s="4">
        <f t="shared" si="14"/>
        <v>27985.85624989526</v>
      </c>
      <c r="Q97" s="4">
        <f t="shared" si="14"/>
        <v>3112.7441771496037</v>
      </c>
      <c r="R97" s="4">
        <f t="shared" si="14"/>
        <v>28107.770683558727</v>
      </c>
      <c r="S97" s="4">
        <f t="shared" si="14"/>
        <v>5793.161913883405</v>
      </c>
      <c r="T97" s="4">
        <f t="shared" si="14"/>
        <v>42022.77411894827</v>
      </c>
      <c r="U97" s="4">
        <f t="shared" si="14"/>
        <v>1768.106306355021</v>
      </c>
      <c r="V97" s="4">
        <f t="shared" si="14"/>
        <v>42065.0880632782</v>
      </c>
      <c r="W97" s="4">
        <f t="shared" si="14"/>
        <v>1438.4108669133466</v>
      </c>
      <c r="X97" s="4">
        <f t="shared" si="14"/>
        <v>42700.21617817103</v>
      </c>
      <c r="Y97" s="4">
        <f t="shared" si="14"/>
        <v>2032.5200979360293</v>
      </c>
      <c r="Z97" s="4">
        <f t="shared" si="14"/>
        <v>1635.7900558041324</v>
      </c>
      <c r="AA97" s="4">
        <f t="shared" si="14"/>
        <v>333.27263956683333</v>
      </c>
      <c r="AB97" s="4">
        <f t="shared" si="14"/>
        <v>1977.0247850786786</v>
      </c>
      <c r="AC97" s="4">
        <f t="shared" si="14"/>
        <v>30.216719320726227</v>
      </c>
    </row>
    <row r="98" spans="1:29" ht="12.75">
      <c r="A98" s="3" t="s">
        <v>21</v>
      </c>
      <c r="B98">
        <v>34790</v>
      </c>
      <c r="C98">
        <v>35080</v>
      </c>
      <c r="D98">
        <v>35070</v>
      </c>
      <c r="E98">
        <v>35180</v>
      </c>
      <c r="F98">
        <f t="shared" si="4"/>
        <v>35030</v>
      </c>
      <c r="K98" s="5">
        <v>180</v>
      </c>
      <c r="L98" s="4">
        <f t="shared" si="9"/>
        <v>8223.149498097966</v>
      </c>
      <c r="M98" s="4">
        <f t="shared" si="9"/>
        <v>1349.2839546628966</v>
      </c>
      <c r="N98" s="4">
        <f aca="true" t="shared" si="15" ref="N98:AC98">N43/1.9891</f>
        <v>23690.362475491427</v>
      </c>
      <c r="O98" s="4">
        <f t="shared" si="15"/>
        <v>6113.759991956161</v>
      </c>
      <c r="P98" s="4">
        <f t="shared" si="15"/>
        <v>30300.13573978181</v>
      </c>
      <c r="Q98" s="4">
        <f t="shared" si="15"/>
        <v>3061.662560957217</v>
      </c>
      <c r="R98" s="4">
        <f t="shared" si="15"/>
        <v>31401.136192247748</v>
      </c>
      <c r="S98" s="4">
        <f t="shared" si="15"/>
        <v>6278.160977326428</v>
      </c>
      <c r="T98" s="4">
        <f t="shared" si="15"/>
        <v>48671.92700216178</v>
      </c>
      <c r="U98" s="4">
        <f t="shared" si="15"/>
        <v>1911.1462470464028</v>
      </c>
      <c r="V98" s="4">
        <f t="shared" si="15"/>
        <v>50065.77346538635</v>
      </c>
      <c r="W98" s="4">
        <f t="shared" si="15"/>
        <v>1087.0881303101905</v>
      </c>
      <c r="X98" s="4">
        <f t="shared" si="15"/>
        <v>51458.34799658137</v>
      </c>
      <c r="Y98" s="4">
        <f t="shared" si="15"/>
        <v>1725.9881353375897</v>
      </c>
      <c r="Z98" s="4">
        <f t="shared" si="15"/>
        <v>2181.2628827107737</v>
      </c>
      <c r="AA98" s="4">
        <f t="shared" si="15"/>
        <v>272.83922376954405</v>
      </c>
      <c r="AB98" s="4">
        <f t="shared" si="15"/>
        <v>2226.50947664773</v>
      </c>
      <c r="AC98" s="4">
        <f t="shared" si="15"/>
        <v>128.86542063250891</v>
      </c>
    </row>
    <row r="99" spans="1:29" ht="12.75">
      <c r="A99" s="3" t="s">
        <v>22</v>
      </c>
      <c r="B99">
        <v>20270</v>
      </c>
      <c r="C99">
        <v>18750</v>
      </c>
      <c r="D99">
        <v>19400</v>
      </c>
      <c r="E99">
        <v>19650</v>
      </c>
      <c r="F99">
        <f t="shared" si="4"/>
        <v>19517.5</v>
      </c>
      <c r="K99" s="5">
        <v>210</v>
      </c>
      <c r="L99" s="4">
        <f t="shared" si="9"/>
        <v>7988.537529535971</v>
      </c>
      <c r="M99" s="4">
        <f t="shared" si="9"/>
        <v>307.4995726710572</v>
      </c>
      <c r="N99" s="4">
        <f aca="true" t="shared" si="16" ref="N99:AC99">N44/1.9891</f>
        <v>28304.2582072294</v>
      </c>
      <c r="O99" s="4">
        <f t="shared" si="16"/>
        <v>328.82901814891153</v>
      </c>
      <c r="P99" s="4">
        <f t="shared" si="16"/>
        <v>32975.34060630436</v>
      </c>
      <c r="Q99" s="4">
        <f t="shared" si="16"/>
        <v>3306.953396008245</v>
      </c>
      <c r="R99" s="4">
        <f t="shared" si="16"/>
        <v>35218.81755567845</v>
      </c>
      <c r="S99" s="4">
        <f t="shared" si="16"/>
        <v>8081.192499120204</v>
      </c>
      <c r="T99" s="4">
        <f t="shared" si="16"/>
        <v>54003.066713589054</v>
      </c>
      <c r="U99" s="4">
        <f t="shared" si="16"/>
        <v>1876.9916042431248</v>
      </c>
      <c r="V99" s="4">
        <f t="shared" si="16"/>
        <v>55393.142627318884</v>
      </c>
      <c r="W99" s="4">
        <f t="shared" si="16"/>
        <v>234.6239505303906</v>
      </c>
      <c r="X99" s="4">
        <f t="shared" si="16"/>
        <v>59204.5648785883</v>
      </c>
      <c r="Y99" s="4">
        <f t="shared" si="16"/>
        <v>146.63993766024836</v>
      </c>
      <c r="Z99" s="4">
        <f t="shared" si="16"/>
        <v>2452.1140214167212</v>
      </c>
      <c r="AA99" s="4">
        <f t="shared" si="16"/>
        <v>227.51410185511034</v>
      </c>
      <c r="AB99" s="4">
        <f t="shared" si="16"/>
        <v>2382.358855763913</v>
      </c>
      <c r="AC99" s="4">
        <f t="shared" si="16"/>
        <v>100.42615538947246</v>
      </c>
    </row>
    <row r="100" spans="1:29" ht="12.75">
      <c r="A100" s="3" t="s">
        <v>14</v>
      </c>
      <c r="B100">
        <v>35120</v>
      </c>
      <c r="C100">
        <v>36580</v>
      </c>
      <c r="D100">
        <v>35720</v>
      </c>
      <c r="E100">
        <v>35720</v>
      </c>
      <c r="F100">
        <f t="shared" si="4"/>
        <v>35785</v>
      </c>
      <c r="G100">
        <f>AVERAGE(F100:F102)</f>
        <v>37571.666666666664</v>
      </c>
      <c r="H100">
        <f>STDEV(F100:F102)</f>
        <v>4673.567516719241</v>
      </c>
      <c r="K100" s="5">
        <v>240</v>
      </c>
      <c r="L100" s="4">
        <f t="shared" si="9"/>
        <v>8267.558192147202</v>
      </c>
      <c r="M100" s="4">
        <f t="shared" si="9"/>
        <v>72.87562214066662</v>
      </c>
      <c r="N100" s="4">
        <f aca="true" t="shared" si="17" ref="N100:AC100">N45/1.9891</f>
        <v>28587.049419335377</v>
      </c>
      <c r="O100" s="4">
        <f t="shared" si="17"/>
        <v>495.9097079080991</v>
      </c>
      <c r="P100" s="4">
        <f t="shared" si="17"/>
        <v>34051.832487054446</v>
      </c>
      <c r="Q100" s="4">
        <f t="shared" si="17"/>
        <v>3291.8450555527625</v>
      </c>
      <c r="R100" s="4">
        <f t="shared" si="17"/>
        <v>36855.86446131416</v>
      </c>
      <c r="S100" s="4">
        <f t="shared" si="17"/>
        <v>9514.710170428836</v>
      </c>
      <c r="T100" s="4">
        <f t="shared" si="17"/>
        <v>57120.05429591272</v>
      </c>
      <c r="U100" s="4">
        <f t="shared" si="17"/>
        <v>1052.2527776381278</v>
      </c>
      <c r="V100" s="4">
        <f t="shared" si="17"/>
        <v>59644.46231964205</v>
      </c>
      <c r="W100" s="4">
        <f t="shared" si="17"/>
        <v>960.7138907043386</v>
      </c>
      <c r="X100" s="4">
        <f t="shared" si="17"/>
        <v>63335.176713086315</v>
      </c>
      <c r="Y100" s="4">
        <f t="shared" si="17"/>
        <v>3293.6222412146194</v>
      </c>
      <c r="Z100" s="4">
        <f t="shared" si="17"/>
        <v>2726.7357096174146</v>
      </c>
      <c r="AA100" s="4">
        <f t="shared" si="17"/>
        <v>134.19777788949776</v>
      </c>
      <c r="AB100" s="4">
        <f t="shared" si="17"/>
        <v>2430.119149364034</v>
      </c>
      <c r="AC100" s="4">
        <f t="shared" si="17"/>
        <v>192.85376742934093</v>
      </c>
    </row>
    <row r="101" spans="1:29" ht="12.75">
      <c r="A101" s="3" t="s">
        <v>23</v>
      </c>
      <c r="B101">
        <v>42300</v>
      </c>
      <c r="C101">
        <v>42960</v>
      </c>
      <c r="D101">
        <v>42890</v>
      </c>
      <c r="E101">
        <v>43350</v>
      </c>
      <c r="F101">
        <f t="shared" si="4"/>
        <v>42875</v>
      </c>
      <c r="K101" s="5">
        <v>270</v>
      </c>
      <c r="L101" s="4">
        <f t="shared" si="9"/>
        <v>8579.256950379568</v>
      </c>
      <c r="M101" s="4">
        <f t="shared" si="9"/>
        <v>78.2079835101302</v>
      </c>
      <c r="N101" s="4">
        <f aca="true" t="shared" si="18" ref="N101:AC101">N46/1.9891</f>
        <v>29757.805037454124</v>
      </c>
      <c r="O101" s="4">
        <f t="shared" si="18"/>
        <v>484.3562415162636</v>
      </c>
      <c r="P101" s="4">
        <f t="shared" si="18"/>
        <v>34987.557186667334</v>
      </c>
      <c r="Q101" s="4">
        <f t="shared" si="18"/>
        <v>3657.111759087024</v>
      </c>
      <c r="R101" s="4">
        <f t="shared" si="18"/>
        <v>37897.79297169574</v>
      </c>
      <c r="S101" s="4">
        <f t="shared" si="18"/>
        <v>9372.515207882961</v>
      </c>
      <c r="T101" s="4">
        <f t="shared" si="18"/>
        <v>60818.36006233975</v>
      </c>
      <c r="U101" s="4">
        <f t="shared" si="18"/>
        <v>752.7519983912322</v>
      </c>
      <c r="V101" s="4">
        <f t="shared" si="18"/>
        <v>64925.74531195013</v>
      </c>
      <c r="W101" s="4">
        <f t="shared" si="18"/>
        <v>1694.8026745764416</v>
      </c>
      <c r="X101" s="4">
        <f t="shared" si="18"/>
        <v>69507.56623598612</v>
      </c>
      <c r="Y101" s="4">
        <f t="shared" si="18"/>
        <v>4290.774219496255</v>
      </c>
      <c r="Z101" s="4">
        <f t="shared" si="18"/>
        <v>3057.915640239304</v>
      </c>
      <c r="AA101" s="4">
        <f t="shared" si="18"/>
        <v>172.41305112865115</v>
      </c>
      <c r="AB101" s="4">
        <f t="shared" si="18"/>
        <v>2652.5815695540696</v>
      </c>
      <c r="AC101" s="4">
        <f t="shared" si="18"/>
        <v>201.74103781778982</v>
      </c>
    </row>
    <row r="102" spans="1:29" ht="12.75">
      <c r="A102" s="3" t="s">
        <v>24</v>
      </c>
      <c r="B102">
        <v>34480</v>
      </c>
      <c r="C102">
        <v>34050</v>
      </c>
      <c r="D102">
        <v>33870</v>
      </c>
      <c r="E102">
        <v>33820</v>
      </c>
      <c r="F102">
        <f t="shared" si="4"/>
        <v>34055</v>
      </c>
      <c r="K102" s="5">
        <v>300</v>
      </c>
      <c r="L102" s="4">
        <f t="shared" si="9"/>
        <v>8748.931677643155</v>
      </c>
      <c r="M102" s="4">
        <f t="shared" si="9"/>
        <v>28.439263988738624</v>
      </c>
      <c r="N102" s="4">
        <f aca="true" t="shared" si="19" ref="N102:AC102">N47/1.9891</f>
        <v>29358.755215926798</v>
      </c>
      <c r="O102" s="4">
        <f t="shared" si="19"/>
        <v>163.52576542154742</v>
      </c>
      <c r="P102" s="4">
        <f t="shared" si="19"/>
        <v>34964.305464783065</v>
      </c>
      <c r="Q102" s="4">
        <f t="shared" si="19"/>
        <v>3309.6194258709966</v>
      </c>
      <c r="R102" s="4">
        <f t="shared" si="19"/>
        <v>38578.37715549746</v>
      </c>
      <c r="S102" s="4">
        <f t="shared" si="19"/>
        <v>9897.75275250113</v>
      </c>
      <c r="T102" s="4">
        <f t="shared" si="19"/>
        <v>62687.89904982153</v>
      </c>
      <c r="U102" s="4">
        <f t="shared" si="19"/>
        <v>684.320044241114</v>
      </c>
      <c r="V102" s="4">
        <f t="shared" si="19"/>
        <v>68188.5274747373</v>
      </c>
      <c r="W102" s="4">
        <f t="shared" si="19"/>
        <v>2324.02141672113</v>
      </c>
      <c r="X102" s="4">
        <f t="shared" si="19"/>
        <v>73488.66321451913</v>
      </c>
      <c r="Y102" s="4">
        <f t="shared" si="19"/>
        <v>5071.967221356392</v>
      </c>
      <c r="Z102" s="4">
        <f t="shared" si="19"/>
        <v>3381.680156854859</v>
      </c>
      <c r="AA102" s="4">
        <f t="shared" si="19"/>
        <v>235.5126439093057</v>
      </c>
      <c r="AB102" s="4">
        <f t="shared" si="19"/>
        <v>2652.5815695540696</v>
      </c>
      <c r="AC102" s="4">
        <f t="shared" si="19"/>
        <v>313.7206447122458</v>
      </c>
    </row>
    <row r="103" spans="1:29" ht="12.75">
      <c r="A103" s="3" t="s">
        <v>25</v>
      </c>
      <c r="B103">
        <v>45250</v>
      </c>
      <c r="C103">
        <v>45020</v>
      </c>
      <c r="D103">
        <v>45480</v>
      </c>
      <c r="E103">
        <v>45500</v>
      </c>
      <c r="F103">
        <f t="shared" si="4"/>
        <v>45312.5</v>
      </c>
      <c r="G103">
        <f>AVERAGE(F103:F105)</f>
        <v>35030.833333333336</v>
      </c>
      <c r="H103">
        <f>STDEV(F103:F105)</f>
        <v>8919.648372179996</v>
      </c>
      <c r="K103" s="5">
        <v>330</v>
      </c>
      <c r="L103" s="4">
        <f t="shared" si="9"/>
        <v>8923.63380423307</v>
      </c>
      <c r="M103" s="4">
        <f t="shared" si="9"/>
        <v>158.19340405208385</v>
      </c>
      <c r="N103" s="4">
        <f aca="true" t="shared" si="20" ref="N103:AC103">N48/1.9891</f>
        <v>29360.012065758383</v>
      </c>
      <c r="O103" s="4">
        <f t="shared" si="20"/>
        <v>44.43635312452868</v>
      </c>
      <c r="P103" s="4">
        <f t="shared" si="20"/>
        <v>35060.454476899096</v>
      </c>
      <c r="Q103" s="4">
        <f t="shared" si="20"/>
        <v>2834.1506208838164</v>
      </c>
      <c r="R103" s="4">
        <f t="shared" si="20"/>
        <v>38422.52777638128</v>
      </c>
      <c r="S103" s="4">
        <f t="shared" si="20"/>
        <v>9664.908752702228</v>
      </c>
      <c r="T103" s="4">
        <f t="shared" si="20"/>
        <v>63228.344477401835</v>
      </c>
      <c r="U103" s="4">
        <f t="shared" si="20"/>
        <v>1.7774541249811473</v>
      </c>
      <c r="V103" s="4">
        <f t="shared" si="20"/>
        <v>70009.7028806998</v>
      </c>
      <c r="W103" s="4">
        <f t="shared" si="20"/>
        <v>3033.2255794077723</v>
      </c>
      <c r="X103" s="4">
        <f t="shared" si="20"/>
        <v>77782.06223920365</v>
      </c>
      <c r="Y103" s="4">
        <f t="shared" si="20"/>
        <v>3792.1984817254033</v>
      </c>
      <c r="Z103" s="4">
        <f t="shared" si="20"/>
        <v>3607.7874415564825</v>
      </c>
      <c r="AA103" s="4">
        <f t="shared" si="20"/>
        <v>303.0559046805088</v>
      </c>
      <c r="AB103" s="4">
        <f t="shared" si="20"/>
        <v>2739.304207933236</v>
      </c>
      <c r="AC103" s="4">
        <f t="shared" si="20"/>
        <v>375.93153743138805</v>
      </c>
    </row>
    <row r="104" spans="1:29" ht="12.75">
      <c r="A104" s="3" t="s">
        <v>26</v>
      </c>
      <c r="B104">
        <v>29760</v>
      </c>
      <c r="C104">
        <v>29420</v>
      </c>
      <c r="D104">
        <v>28790</v>
      </c>
      <c r="E104">
        <v>29490</v>
      </c>
      <c r="F104">
        <f t="shared" si="4"/>
        <v>29365</v>
      </c>
      <c r="K104" s="5">
        <v>360</v>
      </c>
      <c r="L104" s="4">
        <f t="shared" si="9"/>
        <v>9200.769192096928</v>
      </c>
      <c r="M104" s="4">
        <f t="shared" si="9"/>
        <v>162.63707204263233</v>
      </c>
      <c r="N104" s="4">
        <f aca="true" t="shared" si="21" ref="N104:AC104">N49/1.9891</f>
        <v>28823.965612588607</v>
      </c>
      <c r="O104" s="4">
        <f t="shared" si="21"/>
        <v>148.41742496606506</v>
      </c>
      <c r="P104" s="4">
        <f t="shared" si="21"/>
        <v>34416.94736312905</v>
      </c>
      <c r="Q104" s="4">
        <f t="shared" si="21"/>
        <v>2443.1104519631995</v>
      </c>
      <c r="R104" s="4">
        <f t="shared" si="21"/>
        <v>37936.75531647479</v>
      </c>
      <c r="S104" s="4">
        <f t="shared" si="21"/>
        <v>8974.36529083505</v>
      </c>
      <c r="T104" s="4">
        <f t="shared" si="21"/>
        <v>62867.62857573777</v>
      </c>
      <c r="U104" s="4">
        <f t="shared" si="21"/>
        <v>35.54908249962294</v>
      </c>
      <c r="V104" s="4">
        <f t="shared" si="21"/>
        <v>70805.89211201045</v>
      </c>
      <c r="W104" s="4">
        <f t="shared" si="21"/>
        <v>3318.50686240008</v>
      </c>
      <c r="X104" s="4">
        <f t="shared" si="21"/>
        <v>77770.75059071941</v>
      </c>
      <c r="Y104" s="4">
        <f t="shared" si="21"/>
        <v>5347.468704439193</v>
      </c>
      <c r="Z104" s="4">
        <f t="shared" si="21"/>
        <v>3938.338947262581</v>
      </c>
      <c r="AA104" s="4">
        <f t="shared" si="21"/>
        <v>439.9198632547383</v>
      </c>
      <c r="AB104" s="4">
        <f t="shared" si="21"/>
        <v>2797.747725101805</v>
      </c>
      <c r="AC104" s="4">
        <f t="shared" si="21"/>
        <v>332.3839125279885</v>
      </c>
    </row>
    <row r="105" spans="1:29" ht="12.75">
      <c r="A105" s="3" t="s">
        <v>0</v>
      </c>
      <c r="B105">
        <v>31280</v>
      </c>
      <c r="C105">
        <v>29640</v>
      </c>
      <c r="D105">
        <v>30050</v>
      </c>
      <c r="E105">
        <v>30690</v>
      </c>
      <c r="F105">
        <f t="shared" si="4"/>
        <v>30415</v>
      </c>
      <c r="K105" s="5">
        <v>390</v>
      </c>
      <c r="L105" s="4">
        <f t="shared" si="9"/>
        <v>9137.926700517823</v>
      </c>
      <c r="M105" s="4">
        <f t="shared" si="9"/>
        <v>151.9722990297119</v>
      </c>
      <c r="N105" s="4">
        <f aca="true" t="shared" si="22" ref="N105:AC105">N50/1.9891</f>
        <v>28649.26348599869</v>
      </c>
      <c r="O105" s="4">
        <f t="shared" si="22"/>
        <v>31.105444673470412</v>
      </c>
      <c r="P105" s="4">
        <f t="shared" si="22"/>
        <v>34048.0619375597</v>
      </c>
      <c r="Q105" s="4">
        <f t="shared" si="22"/>
        <v>2268.03127042381</v>
      </c>
      <c r="R105" s="4">
        <f t="shared" si="22"/>
        <v>37977.6029360012</v>
      </c>
      <c r="S105" s="4">
        <f t="shared" si="22"/>
        <v>9234.598562163792</v>
      </c>
      <c r="T105" s="4">
        <f t="shared" si="22"/>
        <v>62776.5320999447</v>
      </c>
      <c r="U105" s="4">
        <f t="shared" si="22"/>
        <v>247.95485395404955</v>
      </c>
      <c r="V105" s="4">
        <f t="shared" si="22"/>
        <v>71502.18691870695</v>
      </c>
      <c r="W105" s="4">
        <f t="shared" si="22"/>
        <v>3796.6416972500124</v>
      </c>
      <c r="X105" s="4">
        <f t="shared" si="22"/>
        <v>80534.5633703685</v>
      </c>
      <c r="Y105" s="4">
        <f t="shared" si="22"/>
        <v>5423.900256397365</v>
      </c>
      <c r="Z105" s="4">
        <f t="shared" si="22"/>
        <v>4130.008546578854</v>
      </c>
      <c r="AA105" s="4">
        <f t="shared" si="22"/>
        <v>334.1613795183751</v>
      </c>
      <c r="AB105" s="4">
        <f t="shared" si="22"/>
        <v>2804.6603991755064</v>
      </c>
      <c r="AC105" s="4">
        <f t="shared" si="22"/>
        <v>255.06466014848314</v>
      </c>
    </row>
    <row r="106" spans="1:8" ht="12.75">
      <c r="A106" s="3" t="s">
        <v>11</v>
      </c>
      <c r="B106">
        <v>51540</v>
      </c>
      <c r="C106">
        <v>51760</v>
      </c>
      <c r="D106">
        <v>52030</v>
      </c>
      <c r="E106">
        <v>52300</v>
      </c>
      <c r="F106">
        <f t="shared" si="4"/>
        <v>51907.5</v>
      </c>
      <c r="G106">
        <f>AVERAGE(F106:F108)</f>
        <v>49987.5</v>
      </c>
      <c r="H106">
        <f>STDEV(F106:F108)</f>
        <v>2419.422710069491</v>
      </c>
    </row>
    <row r="107" spans="1:6" ht="12.75">
      <c r="A107" s="3" t="s">
        <v>12</v>
      </c>
      <c r="B107">
        <v>47080</v>
      </c>
      <c r="C107">
        <v>47360</v>
      </c>
      <c r="D107">
        <v>47090</v>
      </c>
      <c r="E107">
        <v>47550</v>
      </c>
      <c r="F107">
        <f t="shared" si="4"/>
        <v>47270</v>
      </c>
    </row>
    <row r="108" spans="1:11" ht="12.75">
      <c r="A108" s="3" t="s">
        <v>27</v>
      </c>
      <c r="B108" s="1">
        <v>50680</v>
      </c>
      <c r="C108" s="1">
        <v>50930</v>
      </c>
      <c r="D108" s="1">
        <v>50460</v>
      </c>
      <c r="E108" s="1">
        <v>51070</v>
      </c>
      <c r="F108">
        <f t="shared" si="4"/>
        <v>50785</v>
      </c>
      <c r="K108" s="6" t="s">
        <v>57</v>
      </c>
    </row>
    <row r="109" spans="1:28" ht="12.75">
      <c r="A109" s="3" t="s">
        <v>28</v>
      </c>
      <c r="B109">
        <v>46750</v>
      </c>
      <c r="C109">
        <v>46310</v>
      </c>
      <c r="D109">
        <v>45640</v>
      </c>
      <c r="E109">
        <v>46960</v>
      </c>
      <c r="F109">
        <f t="shared" si="4"/>
        <v>46415</v>
      </c>
      <c r="G109">
        <f>AVERAGE(F109:F111)</f>
        <v>48043.333333333336</v>
      </c>
      <c r="H109">
        <f>STDEV(F109:F111)</f>
        <v>1425.0007309940204</v>
      </c>
      <c r="K109" s="4" t="s">
        <v>46</v>
      </c>
      <c r="L109" s="16" t="s">
        <v>38</v>
      </c>
      <c r="M109" s="16"/>
      <c r="N109" s="16" t="s">
        <v>39</v>
      </c>
      <c r="O109" s="16"/>
      <c r="P109" s="16" t="s">
        <v>40</v>
      </c>
      <c r="Q109" s="16"/>
      <c r="R109" s="16" t="s">
        <v>41</v>
      </c>
      <c r="S109" s="16"/>
      <c r="T109" s="16" t="s">
        <v>42</v>
      </c>
      <c r="U109" s="16"/>
      <c r="V109" s="16" t="s">
        <v>43</v>
      </c>
      <c r="W109" s="16"/>
      <c r="X109" s="16" t="s">
        <v>44</v>
      </c>
      <c r="Y109" s="16"/>
      <c r="Z109" s="16" t="s">
        <v>47</v>
      </c>
      <c r="AA109" s="16"/>
      <c r="AB109" s="2" t="s">
        <v>45</v>
      </c>
    </row>
    <row r="110" spans="1:29" ht="12.75">
      <c r="A110" s="3" t="s">
        <v>13</v>
      </c>
      <c r="B110">
        <v>48720</v>
      </c>
      <c r="C110">
        <v>48370</v>
      </c>
      <c r="D110">
        <v>48350</v>
      </c>
      <c r="E110">
        <v>49170</v>
      </c>
      <c r="F110">
        <f t="shared" si="4"/>
        <v>48652.5</v>
      </c>
      <c r="K110" s="2"/>
      <c r="L110" s="4" t="s">
        <v>15</v>
      </c>
      <c r="M110" s="4" t="s">
        <v>52</v>
      </c>
      <c r="N110" s="4" t="s">
        <v>15</v>
      </c>
      <c r="O110" s="4" t="s">
        <v>52</v>
      </c>
      <c r="P110" s="4" t="s">
        <v>15</v>
      </c>
      <c r="Q110" s="4" t="s">
        <v>52</v>
      </c>
      <c r="R110" s="4" t="s">
        <v>15</v>
      </c>
      <c r="S110" s="4" t="s">
        <v>52</v>
      </c>
      <c r="T110" s="4" t="s">
        <v>15</v>
      </c>
      <c r="U110" s="4" t="s">
        <v>52</v>
      </c>
      <c r="V110" s="4" t="s">
        <v>15</v>
      </c>
      <c r="W110" s="4" t="s">
        <v>52</v>
      </c>
      <c r="X110" s="4" t="s">
        <v>15</v>
      </c>
      <c r="Y110" s="4" t="s">
        <v>52</v>
      </c>
      <c r="Z110" s="4" t="s">
        <v>15</v>
      </c>
      <c r="AA110" s="4" t="s">
        <v>52</v>
      </c>
      <c r="AB110" s="4" t="s">
        <v>15</v>
      </c>
      <c r="AC110" s="4" t="s">
        <v>52</v>
      </c>
    </row>
    <row r="111" spans="1:29" ht="12.75">
      <c r="A111" s="3" t="s">
        <v>29</v>
      </c>
      <c r="B111">
        <v>48550</v>
      </c>
      <c r="C111">
        <v>49440</v>
      </c>
      <c r="D111">
        <v>49350</v>
      </c>
      <c r="E111">
        <v>48910</v>
      </c>
      <c r="F111">
        <f t="shared" si="4"/>
        <v>49062.5</v>
      </c>
      <c r="K111" s="5">
        <v>0</v>
      </c>
      <c r="L111" s="4">
        <f>L37/1*10^6</f>
        <v>1220833333.3333333</v>
      </c>
      <c r="M111" s="4">
        <f aca="true" t="shared" si="23" ref="M111:AC111">M37/1*10^6</f>
        <v>230004528.9409178</v>
      </c>
      <c r="N111" s="4">
        <f t="shared" si="23"/>
        <v>1200833333.3333333</v>
      </c>
      <c r="O111" s="4">
        <f t="shared" si="23"/>
        <v>278324600.6614103</v>
      </c>
      <c r="P111" s="4">
        <f t="shared" si="23"/>
        <v>1184166666.6666667</v>
      </c>
      <c r="Q111" s="4">
        <f t="shared" si="23"/>
        <v>154643407.01540914</v>
      </c>
      <c r="R111" s="4">
        <f t="shared" si="23"/>
        <v>1199166666.6666667</v>
      </c>
      <c r="S111" s="4">
        <f t="shared" si="23"/>
        <v>91935212.6953187</v>
      </c>
      <c r="T111" s="4">
        <f t="shared" si="23"/>
        <v>1194166666.6666667</v>
      </c>
      <c r="U111" s="4">
        <f t="shared" si="23"/>
        <v>53052646.80799148</v>
      </c>
      <c r="V111" s="4">
        <f t="shared" si="23"/>
        <v>1187500000</v>
      </c>
      <c r="W111" s="4">
        <f t="shared" si="23"/>
        <v>52380817.09939241</v>
      </c>
      <c r="X111" s="4">
        <f t="shared" si="23"/>
        <v>1218333333.3333333</v>
      </c>
      <c r="Y111" s="4">
        <f t="shared" si="23"/>
        <v>177505868.447591</v>
      </c>
      <c r="Z111" s="4">
        <f t="shared" si="23"/>
        <v>941250000</v>
      </c>
      <c r="AA111" s="4">
        <f t="shared" si="23"/>
        <v>79549512.8834866</v>
      </c>
      <c r="AB111" s="4">
        <f t="shared" si="23"/>
        <v>1011250000</v>
      </c>
      <c r="AC111" s="4">
        <f t="shared" si="23"/>
        <v>54800775.54195744</v>
      </c>
    </row>
    <row r="112" spans="1:29" ht="12.75">
      <c r="A112" s="3" t="s">
        <v>30</v>
      </c>
      <c r="B112">
        <v>49550</v>
      </c>
      <c r="C112">
        <v>47940</v>
      </c>
      <c r="D112">
        <v>47880</v>
      </c>
      <c r="E112">
        <v>49430</v>
      </c>
      <c r="F112">
        <f t="shared" si="4"/>
        <v>48700</v>
      </c>
      <c r="G112">
        <f>AVERAGE(F112:F114)</f>
        <v>46762.5</v>
      </c>
      <c r="H112">
        <f>STDEV(F112:F114)</f>
        <v>1879.2468571212246</v>
      </c>
      <c r="K112" s="5">
        <v>30</v>
      </c>
      <c r="L112" s="4">
        <f aca="true" t="shared" si="24" ref="L112:AA124">L38/1*10^6</f>
        <v>1500000000</v>
      </c>
      <c r="M112" s="4">
        <f t="shared" si="24"/>
        <v>238117617.99581316</v>
      </c>
      <c r="N112" s="4">
        <f t="shared" si="24"/>
        <v>2660000000</v>
      </c>
      <c r="O112" s="4">
        <f t="shared" si="24"/>
        <v>837320876.3669994</v>
      </c>
      <c r="P112" s="4">
        <f t="shared" si="24"/>
        <v>3373333333.3333335</v>
      </c>
      <c r="Q112" s="4">
        <f t="shared" si="24"/>
        <v>670006218.8766102</v>
      </c>
      <c r="R112" s="4">
        <f t="shared" si="24"/>
        <v>3100833333.3333335</v>
      </c>
      <c r="S112" s="4">
        <f t="shared" si="24"/>
        <v>978360661.1742593</v>
      </c>
      <c r="T112" s="4">
        <f t="shared" si="24"/>
        <v>4508333333.333333</v>
      </c>
      <c r="U112" s="4">
        <f t="shared" si="24"/>
        <v>739511381.4765342</v>
      </c>
      <c r="V112" s="4">
        <f t="shared" si="24"/>
        <v>4043333333.3333335</v>
      </c>
      <c r="W112" s="4">
        <f t="shared" si="24"/>
        <v>246910071.34852174</v>
      </c>
      <c r="X112" s="4">
        <f t="shared" si="24"/>
        <v>4051666666.6666665</v>
      </c>
      <c r="Y112" s="4">
        <f t="shared" si="24"/>
        <v>476348961.72169</v>
      </c>
      <c r="Z112" s="4">
        <f t="shared" si="24"/>
        <v>1261250000</v>
      </c>
      <c r="AA112" s="4">
        <f t="shared" si="24"/>
        <v>274003877.7097872</v>
      </c>
      <c r="AB112" s="4">
        <f aca="true" t="shared" si="25" ref="AB112:AC124">AB38/1*10^6</f>
        <v>1328750000</v>
      </c>
      <c r="AC112" s="4">
        <f t="shared" si="25"/>
        <v>167937860.53180504</v>
      </c>
    </row>
    <row r="113" spans="1:29" ht="12.75">
      <c r="A113" s="3" t="s">
        <v>31</v>
      </c>
      <c r="B113">
        <v>44570</v>
      </c>
      <c r="C113">
        <v>44710</v>
      </c>
      <c r="D113">
        <v>44830</v>
      </c>
      <c r="E113">
        <v>45680</v>
      </c>
      <c r="F113">
        <f t="shared" si="4"/>
        <v>44947.5</v>
      </c>
      <c r="K113" s="5">
        <v>60</v>
      </c>
      <c r="L113" s="4">
        <f t="shared" si="24"/>
        <v>5577500000</v>
      </c>
      <c r="M113" s="4">
        <f t="shared" si="24"/>
        <v>1735419617.8446295</v>
      </c>
      <c r="N113" s="4">
        <f t="shared" si="24"/>
        <v>14957500000</v>
      </c>
      <c r="O113" s="4">
        <f t="shared" si="24"/>
        <v>4944823050.423544</v>
      </c>
      <c r="P113" s="4">
        <f t="shared" si="24"/>
        <v>18377500000</v>
      </c>
      <c r="Q113" s="4">
        <f t="shared" si="24"/>
        <v>3640903905.6256347</v>
      </c>
      <c r="R113" s="4">
        <f t="shared" si="24"/>
        <v>16767500000</v>
      </c>
      <c r="S113" s="4">
        <f t="shared" si="24"/>
        <v>5061539415.039658</v>
      </c>
      <c r="T113" s="4">
        <f t="shared" si="24"/>
        <v>24427500000</v>
      </c>
      <c r="U113" s="4">
        <f t="shared" si="24"/>
        <v>1981525611.7446477</v>
      </c>
      <c r="V113" s="4">
        <f t="shared" si="24"/>
        <v>22145833333.333332</v>
      </c>
      <c r="W113" s="4">
        <f t="shared" si="24"/>
        <v>1346505508.0961878</v>
      </c>
      <c r="X113" s="4">
        <f t="shared" si="24"/>
        <v>22026666666.666668</v>
      </c>
      <c r="Y113" s="4">
        <f t="shared" si="24"/>
        <v>387962090.07243615</v>
      </c>
      <c r="Z113" s="4">
        <f t="shared" si="24"/>
        <v>1482500000</v>
      </c>
      <c r="AA113" s="4">
        <f t="shared" si="24"/>
        <v>45961940.77712559</v>
      </c>
      <c r="AB113" s="4">
        <f t="shared" si="25"/>
        <v>1805000000</v>
      </c>
      <c r="AC113" s="4">
        <f t="shared" si="25"/>
        <v>410121933.0881976</v>
      </c>
    </row>
    <row r="114" spans="1:29" ht="12.75">
      <c r="A114" s="3" t="s">
        <v>32</v>
      </c>
      <c r="B114">
        <v>46560</v>
      </c>
      <c r="C114">
        <v>46290</v>
      </c>
      <c r="D114">
        <v>47090</v>
      </c>
      <c r="E114">
        <v>46620</v>
      </c>
      <c r="F114">
        <f t="shared" si="4"/>
        <v>46640</v>
      </c>
      <c r="K114" s="5">
        <v>90</v>
      </c>
      <c r="L114" s="4">
        <f t="shared" si="24"/>
        <v>10640833333.333334</v>
      </c>
      <c r="M114" s="4">
        <f t="shared" si="24"/>
        <v>2606344822.4157414</v>
      </c>
      <c r="N114" s="4">
        <f t="shared" si="24"/>
        <v>30050000000</v>
      </c>
      <c r="O114" s="4">
        <f t="shared" si="24"/>
        <v>9125903037.508123</v>
      </c>
      <c r="P114" s="4">
        <f t="shared" si="24"/>
        <v>37571666666.666664</v>
      </c>
      <c r="Q114" s="4">
        <f t="shared" si="24"/>
        <v>4673567516.719241</v>
      </c>
      <c r="R114" s="4">
        <f t="shared" si="24"/>
        <v>35030833333.333336</v>
      </c>
      <c r="S114" s="4">
        <f t="shared" si="24"/>
        <v>8919648372.179996</v>
      </c>
      <c r="T114" s="4">
        <f t="shared" si="24"/>
        <v>49987500000</v>
      </c>
      <c r="U114" s="4">
        <f t="shared" si="24"/>
        <v>2419422710.069491</v>
      </c>
      <c r="V114" s="4">
        <f t="shared" si="24"/>
        <v>48043333333.333336</v>
      </c>
      <c r="W114" s="4">
        <f t="shared" si="24"/>
        <v>1425000730.9940205</v>
      </c>
      <c r="X114" s="4">
        <f t="shared" si="24"/>
        <v>46762500000</v>
      </c>
      <c r="Y114" s="4">
        <f t="shared" si="24"/>
        <v>1879246857.1212246</v>
      </c>
      <c r="Z114" s="4">
        <f t="shared" si="24"/>
        <v>2167500000</v>
      </c>
      <c r="AA114" s="4">
        <f t="shared" si="24"/>
        <v>491439212.9246505</v>
      </c>
      <c r="AB114" s="4">
        <f t="shared" si="25"/>
        <v>2380625000</v>
      </c>
      <c r="AC114" s="4">
        <f t="shared" si="25"/>
        <v>518839600.6956292</v>
      </c>
    </row>
    <row r="115" spans="1:29" ht="12.75">
      <c r="A115" s="3" t="s">
        <v>33</v>
      </c>
      <c r="B115">
        <v>2430</v>
      </c>
      <c r="C115">
        <v>2500</v>
      </c>
      <c r="D115">
        <v>2580</v>
      </c>
      <c r="E115">
        <v>2550</v>
      </c>
      <c r="F115">
        <f t="shared" si="4"/>
        <v>2515</v>
      </c>
      <c r="G115">
        <f>AVERAGE(F115:F116)</f>
        <v>2167.5</v>
      </c>
      <c r="H115">
        <f>STDEV(F115:F116)</f>
        <v>491.4392129246505</v>
      </c>
      <c r="K115" s="5">
        <v>120</v>
      </c>
      <c r="L115" s="4">
        <f t="shared" si="24"/>
        <v>13124166666.666666</v>
      </c>
      <c r="M115" s="4">
        <f t="shared" si="24"/>
        <v>3055079104.2677345</v>
      </c>
      <c r="N115" s="4">
        <f t="shared" si="24"/>
        <v>37933333333.333336</v>
      </c>
      <c r="O115" s="4">
        <f t="shared" si="24"/>
        <v>10985273191.110611</v>
      </c>
      <c r="P115" s="4">
        <f t="shared" si="24"/>
        <v>47891666666.666664</v>
      </c>
      <c r="Q115" s="4">
        <f t="shared" si="24"/>
        <v>5635520347.16702</v>
      </c>
      <c r="R115" s="4">
        <f t="shared" si="24"/>
        <v>46544166666.666664</v>
      </c>
      <c r="S115" s="4">
        <f t="shared" si="24"/>
        <v>10642576736.079166</v>
      </c>
      <c r="T115" s="4">
        <f t="shared" si="24"/>
        <v>67285833333.33333</v>
      </c>
      <c r="U115" s="4">
        <f t="shared" si="24"/>
        <v>3910003463.340284</v>
      </c>
      <c r="V115" s="4">
        <f t="shared" si="24"/>
        <v>66010833333.33333</v>
      </c>
      <c r="W115" s="4">
        <f t="shared" si="24"/>
        <v>2112096608.4279895</v>
      </c>
      <c r="X115" s="4">
        <f t="shared" si="24"/>
        <v>65212500000</v>
      </c>
      <c r="Y115" s="4">
        <f t="shared" si="24"/>
        <v>3668070848.5524106</v>
      </c>
      <c r="Z115" s="4">
        <f t="shared" si="24"/>
        <v>2686250000</v>
      </c>
      <c r="AA115" s="4">
        <f t="shared" si="24"/>
        <v>372998827.07590383</v>
      </c>
      <c r="AB115" s="4">
        <f t="shared" si="25"/>
        <v>3267500000</v>
      </c>
      <c r="AC115" s="4">
        <f t="shared" si="25"/>
        <v>113137084.98984762</v>
      </c>
    </row>
    <row r="116" spans="1:29" ht="12.75">
      <c r="A116" s="3" t="s">
        <v>34</v>
      </c>
      <c r="B116">
        <v>1750</v>
      </c>
      <c r="C116">
        <v>1800</v>
      </c>
      <c r="D116">
        <v>1850</v>
      </c>
      <c r="E116">
        <v>1880</v>
      </c>
      <c r="F116">
        <f t="shared" si="4"/>
        <v>1820</v>
      </c>
      <c r="K116" s="5">
        <v>150</v>
      </c>
      <c r="L116" s="4">
        <f t="shared" si="24"/>
        <v>15029166666.666666</v>
      </c>
      <c r="M116" s="4">
        <f t="shared" si="24"/>
        <v>2998941827.267297</v>
      </c>
      <c r="N116" s="4">
        <f t="shared" si="24"/>
        <v>44315000000</v>
      </c>
      <c r="O116" s="4">
        <f t="shared" si="24"/>
        <v>11944116752.610886</v>
      </c>
      <c r="P116" s="4">
        <f t="shared" si="24"/>
        <v>55666666666.666664</v>
      </c>
      <c r="Q116" s="4">
        <f t="shared" si="24"/>
        <v>6191559442.768277</v>
      </c>
      <c r="R116" s="4">
        <f t="shared" si="24"/>
        <v>55909166666.666664</v>
      </c>
      <c r="S116" s="4">
        <f t="shared" si="24"/>
        <v>11523178362.905481</v>
      </c>
      <c r="T116" s="4">
        <f t="shared" si="24"/>
        <v>83587500000</v>
      </c>
      <c r="U116" s="4">
        <f t="shared" si="24"/>
        <v>3516940253.9707723</v>
      </c>
      <c r="V116" s="4">
        <f t="shared" si="24"/>
        <v>83671666666.66667</v>
      </c>
      <c r="W116" s="4">
        <f t="shared" si="24"/>
        <v>2861143055.377338</v>
      </c>
      <c r="X116" s="4">
        <f t="shared" si="24"/>
        <v>84935000000</v>
      </c>
      <c r="Y116" s="4">
        <f t="shared" si="24"/>
        <v>4042885726.804556</v>
      </c>
      <c r="Z116" s="4">
        <f t="shared" si="24"/>
        <v>3253750000</v>
      </c>
      <c r="AA116" s="4">
        <f t="shared" si="24"/>
        <v>662912607.3623883</v>
      </c>
      <c r="AB116" s="4">
        <f t="shared" si="25"/>
        <v>3932500000</v>
      </c>
      <c r="AC116" s="4">
        <f t="shared" si="25"/>
        <v>60104076.40085654</v>
      </c>
    </row>
    <row r="117" spans="1:29" ht="12.75">
      <c r="A117" s="3" t="s">
        <v>35</v>
      </c>
      <c r="B117">
        <v>2750</v>
      </c>
      <c r="C117">
        <v>2730</v>
      </c>
      <c r="D117">
        <v>2760</v>
      </c>
      <c r="E117">
        <v>2750</v>
      </c>
      <c r="F117">
        <f t="shared" si="4"/>
        <v>2747.5</v>
      </c>
      <c r="G117">
        <f>AVERAGE(F117:F118)</f>
        <v>2380.625</v>
      </c>
      <c r="H117">
        <f>STDEV(F117:F118)</f>
        <v>518.8396006956292</v>
      </c>
      <c r="K117" s="5">
        <v>180</v>
      </c>
      <c r="L117" s="4">
        <f t="shared" si="24"/>
        <v>16356666666.666666</v>
      </c>
      <c r="M117" s="4">
        <f t="shared" si="24"/>
        <v>2683860714.2199674</v>
      </c>
      <c r="N117" s="4">
        <f t="shared" si="24"/>
        <v>47122500000</v>
      </c>
      <c r="O117" s="4">
        <f t="shared" si="24"/>
        <v>12160880000</v>
      </c>
      <c r="P117" s="4">
        <f t="shared" si="24"/>
        <v>60270000000</v>
      </c>
      <c r="Q117" s="4">
        <f t="shared" si="24"/>
        <v>6089953000</v>
      </c>
      <c r="R117" s="4">
        <f t="shared" si="24"/>
        <v>62460000000</v>
      </c>
      <c r="S117" s="4">
        <f t="shared" si="24"/>
        <v>12487890000</v>
      </c>
      <c r="T117" s="4">
        <f t="shared" si="24"/>
        <v>96813330000</v>
      </c>
      <c r="U117" s="4">
        <f t="shared" si="24"/>
        <v>3801461000</v>
      </c>
      <c r="V117" s="4">
        <f t="shared" si="24"/>
        <v>99585830000</v>
      </c>
      <c r="W117" s="4">
        <f t="shared" si="24"/>
        <v>2162327000</v>
      </c>
      <c r="X117" s="4">
        <f t="shared" si="24"/>
        <v>102355800000</v>
      </c>
      <c r="Y117" s="4">
        <f t="shared" si="24"/>
        <v>3433163000</v>
      </c>
      <c r="Z117" s="4">
        <f t="shared" si="24"/>
        <v>4338750000</v>
      </c>
      <c r="AA117" s="4">
        <f t="shared" si="24"/>
        <v>542704500</v>
      </c>
      <c r="AB117" s="4">
        <f t="shared" si="25"/>
        <v>4428750000</v>
      </c>
      <c r="AC117" s="4">
        <f t="shared" si="25"/>
        <v>256326208.1801235</v>
      </c>
    </row>
    <row r="118" spans="1:29" ht="12.75">
      <c r="A118" s="3" t="s">
        <v>36</v>
      </c>
      <c r="B118">
        <v>2010</v>
      </c>
      <c r="C118">
        <v>2020</v>
      </c>
      <c r="D118">
        <v>2015</v>
      </c>
      <c r="E118">
        <v>2010</v>
      </c>
      <c r="F118">
        <f t="shared" si="4"/>
        <v>2013.75</v>
      </c>
      <c r="K118" s="5">
        <v>210</v>
      </c>
      <c r="L118" s="4">
        <f t="shared" si="24"/>
        <v>15890000000</v>
      </c>
      <c r="M118" s="4">
        <f t="shared" si="24"/>
        <v>611647400</v>
      </c>
      <c r="N118" s="4">
        <f t="shared" si="24"/>
        <v>56300000000</v>
      </c>
      <c r="O118" s="4">
        <f t="shared" si="24"/>
        <v>654073800</v>
      </c>
      <c r="P118" s="4">
        <f t="shared" si="24"/>
        <v>65591250000</v>
      </c>
      <c r="Q118" s="4">
        <f t="shared" si="24"/>
        <v>6577861000</v>
      </c>
      <c r="R118" s="4">
        <f t="shared" si="24"/>
        <v>70053750000</v>
      </c>
      <c r="S118" s="4">
        <f t="shared" si="24"/>
        <v>16074300000</v>
      </c>
      <c r="T118" s="4">
        <f t="shared" si="24"/>
        <v>107417500000</v>
      </c>
      <c r="U118" s="4">
        <f t="shared" si="24"/>
        <v>3733524000</v>
      </c>
      <c r="V118" s="4">
        <f t="shared" si="24"/>
        <v>110182500000</v>
      </c>
      <c r="W118" s="4">
        <f t="shared" si="24"/>
        <v>466690500</v>
      </c>
      <c r="X118" s="4">
        <f t="shared" si="24"/>
        <v>117763800000</v>
      </c>
      <c r="Y118" s="4">
        <f t="shared" si="24"/>
        <v>291681500</v>
      </c>
      <c r="Z118" s="4">
        <f t="shared" si="24"/>
        <v>4877500000</v>
      </c>
      <c r="AA118" s="4">
        <f t="shared" si="24"/>
        <v>452548300</v>
      </c>
      <c r="AB118" s="4">
        <f t="shared" si="25"/>
        <v>4738750000</v>
      </c>
      <c r="AC118" s="4">
        <f t="shared" si="25"/>
        <v>199757665.68519968</v>
      </c>
    </row>
    <row r="119" spans="1:29" ht="12.75">
      <c r="A119" s="3"/>
      <c r="K119" s="5">
        <v>240</v>
      </c>
      <c r="L119" s="4">
        <f t="shared" si="24"/>
        <v>16445000000</v>
      </c>
      <c r="M119" s="4">
        <f t="shared" si="24"/>
        <v>144956900</v>
      </c>
      <c r="N119" s="4">
        <f t="shared" si="24"/>
        <v>56862500000</v>
      </c>
      <c r="O119" s="4">
        <f t="shared" si="24"/>
        <v>986414000</v>
      </c>
      <c r="P119" s="4">
        <f t="shared" si="24"/>
        <v>67732500000</v>
      </c>
      <c r="Q119" s="4">
        <f t="shared" si="24"/>
        <v>6547809000</v>
      </c>
      <c r="R119" s="4">
        <f t="shared" si="24"/>
        <v>73310000000</v>
      </c>
      <c r="S119" s="4">
        <f t="shared" si="24"/>
        <v>18925710000</v>
      </c>
      <c r="T119" s="4">
        <f t="shared" si="24"/>
        <v>113617500000</v>
      </c>
      <c r="U119" s="4">
        <f t="shared" si="24"/>
        <v>2093036000</v>
      </c>
      <c r="V119" s="4">
        <f t="shared" si="24"/>
        <v>118638800000</v>
      </c>
      <c r="W119" s="4">
        <f t="shared" si="24"/>
        <v>1910956000</v>
      </c>
      <c r="X119" s="4">
        <f t="shared" si="24"/>
        <v>125980000000</v>
      </c>
      <c r="Y119" s="4">
        <f t="shared" si="24"/>
        <v>6551344000</v>
      </c>
      <c r="Z119" s="4">
        <f t="shared" si="24"/>
        <v>5423750000</v>
      </c>
      <c r="AA119" s="4">
        <f t="shared" si="24"/>
        <v>266932800</v>
      </c>
      <c r="AB119" s="4">
        <f t="shared" si="25"/>
        <v>4833750000</v>
      </c>
      <c r="AC119" s="4">
        <f t="shared" si="25"/>
        <v>383605428.79370207</v>
      </c>
    </row>
    <row r="120" spans="1:29" ht="12.75">
      <c r="A120" s="2"/>
      <c r="K120" s="5">
        <v>270</v>
      </c>
      <c r="L120" s="4">
        <f t="shared" si="24"/>
        <v>17065000000</v>
      </c>
      <c r="M120" s="4">
        <f t="shared" si="24"/>
        <v>155563500</v>
      </c>
      <c r="N120" s="4">
        <f t="shared" si="24"/>
        <v>59191250000</v>
      </c>
      <c r="O120" s="4">
        <f t="shared" si="24"/>
        <v>963433000</v>
      </c>
      <c r="P120" s="4">
        <f t="shared" si="24"/>
        <v>69593750000</v>
      </c>
      <c r="Q120" s="4">
        <f t="shared" si="24"/>
        <v>7274361000</v>
      </c>
      <c r="R120" s="4">
        <f t="shared" si="24"/>
        <v>75382500000</v>
      </c>
      <c r="S120" s="4">
        <f t="shared" si="24"/>
        <v>18642870000</v>
      </c>
      <c r="T120" s="4">
        <f t="shared" si="24"/>
        <v>120973800000</v>
      </c>
      <c r="U120" s="4">
        <f t="shared" si="24"/>
        <v>1497299000</v>
      </c>
      <c r="V120" s="4">
        <f t="shared" si="24"/>
        <v>129143800000</v>
      </c>
      <c r="W120" s="4">
        <f t="shared" si="24"/>
        <v>3371132000</v>
      </c>
      <c r="X120" s="4">
        <f t="shared" si="24"/>
        <v>138257500000</v>
      </c>
      <c r="Y120" s="4">
        <f t="shared" si="24"/>
        <v>8534779000</v>
      </c>
      <c r="Z120" s="4">
        <f t="shared" si="24"/>
        <v>6082500000</v>
      </c>
      <c r="AA120" s="4">
        <f t="shared" si="24"/>
        <v>342946800</v>
      </c>
      <c r="AB120" s="4">
        <f t="shared" si="25"/>
        <v>5276250000</v>
      </c>
      <c r="AC120" s="4">
        <f t="shared" si="25"/>
        <v>401283098.32336575</v>
      </c>
    </row>
    <row r="121" spans="1:29" ht="12.75">
      <c r="A121" s="2">
        <v>1150</v>
      </c>
      <c r="B121" s="1"/>
      <c r="C121" s="1"/>
      <c r="D121" s="1"/>
      <c r="E121" s="1"/>
      <c r="K121" s="5">
        <v>300</v>
      </c>
      <c r="L121" s="4">
        <f t="shared" si="24"/>
        <v>17402500000</v>
      </c>
      <c r="M121" s="4">
        <f t="shared" si="24"/>
        <v>56568540</v>
      </c>
      <c r="N121" s="4">
        <f t="shared" si="24"/>
        <v>58397500000</v>
      </c>
      <c r="O121" s="4">
        <f t="shared" si="24"/>
        <v>325269100</v>
      </c>
      <c r="P121" s="4">
        <f t="shared" si="24"/>
        <v>69547500000</v>
      </c>
      <c r="Q121" s="4">
        <f t="shared" si="24"/>
        <v>6583164000</v>
      </c>
      <c r="R121" s="4">
        <f t="shared" si="24"/>
        <v>76736250000</v>
      </c>
      <c r="S121" s="4">
        <f t="shared" si="24"/>
        <v>19687620000</v>
      </c>
      <c r="T121" s="4">
        <f t="shared" si="24"/>
        <v>124692500000</v>
      </c>
      <c r="U121" s="4">
        <f t="shared" si="24"/>
        <v>1361181000</v>
      </c>
      <c r="V121" s="4">
        <f t="shared" si="24"/>
        <v>135633799999.99998</v>
      </c>
      <c r="W121" s="4">
        <f t="shared" si="24"/>
        <v>4622711000</v>
      </c>
      <c r="X121" s="4">
        <f t="shared" si="24"/>
        <v>146176300000</v>
      </c>
      <c r="Y121" s="4">
        <f t="shared" si="24"/>
        <v>10088650000</v>
      </c>
      <c r="Z121" s="4">
        <f t="shared" si="24"/>
        <v>6726500000</v>
      </c>
      <c r="AA121" s="4">
        <f t="shared" si="24"/>
        <v>468458200</v>
      </c>
      <c r="AB121" s="4">
        <f t="shared" si="25"/>
        <v>5276250000</v>
      </c>
      <c r="AC121" s="4">
        <f t="shared" si="25"/>
        <v>624021734.3971282</v>
      </c>
    </row>
    <row r="122" spans="1:29" ht="12.75">
      <c r="A122" s="2" t="s">
        <v>9</v>
      </c>
      <c r="K122" s="5">
        <v>330</v>
      </c>
      <c r="L122" s="4">
        <f t="shared" si="24"/>
        <v>17750000000</v>
      </c>
      <c r="M122" s="4">
        <f t="shared" si="24"/>
        <v>314662500</v>
      </c>
      <c r="N122" s="4">
        <f t="shared" si="24"/>
        <v>58400000000</v>
      </c>
      <c r="O122" s="4">
        <f t="shared" si="24"/>
        <v>88388350</v>
      </c>
      <c r="P122" s="4">
        <f t="shared" si="24"/>
        <v>69738750000</v>
      </c>
      <c r="Q122" s="4">
        <f t="shared" si="24"/>
        <v>5637409000</v>
      </c>
      <c r="R122" s="4">
        <f t="shared" si="24"/>
        <v>76426250000</v>
      </c>
      <c r="S122" s="4">
        <f t="shared" si="24"/>
        <v>19224470000</v>
      </c>
      <c r="T122" s="4">
        <f t="shared" si="24"/>
        <v>125767500000</v>
      </c>
      <c r="U122" s="4">
        <f t="shared" si="24"/>
        <v>3535534</v>
      </c>
      <c r="V122" s="4">
        <f t="shared" si="24"/>
        <v>139256300000</v>
      </c>
      <c r="W122" s="4">
        <f t="shared" si="24"/>
        <v>6033389000</v>
      </c>
      <c r="X122" s="4">
        <f t="shared" si="24"/>
        <v>154716300000</v>
      </c>
      <c r="Y122" s="4">
        <f t="shared" si="24"/>
        <v>7543062000</v>
      </c>
      <c r="Z122" s="4">
        <f t="shared" si="24"/>
        <v>7176250000</v>
      </c>
      <c r="AA122" s="4">
        <f t="shared" si="24"/>
        <v>602808500</v>
      </c>
      <c r="AB122" s="4">
        <f t="shared" si="25"/>
        <v>5448750000</v>
      </c>
      <c r="AC122" s="4">
        <f t="shared" si="25"/>
        <v>747765421.104774</v>
      </c>
    </row>
    <row r="123" spans="1:29" ht="12.75">
      <c r="A123" s="3" t="s">
        <v>17</v>
      </c>
      <c r="B123">
        <v>13600</v>
      </c>
      <c r="C123">
        <v>13160</v>
      </c>
      <c r="D123">
        <v>13400</v>
      </c>
      <c r="E123">
        <v>13330</v>
      </c>
      <c r="F123">
        <f aca="true" t="shared" si="26" ref="F123:F147">AVERAGE(B123:E123)</f>
        <v>13372.5</v>
      </c>
      <c r="G123">
        <f>AVERAGE(F123:F125)</f>
        <v>13124.166666666666</v>
      </c>
      <c r="H123">
        <f>STDEV(F123:F125)</f>
        <v>3055.0791042677347</v>
      </c>
      <c r="K123" s="5">
        <v>360</v>
      </c>
      <c r="L123" s="4">
        <f t="shared" si="24"/>
        <v>18301250000</v>
      </c>
      <c r="M123" s="4">
        <f t="shared" si="24"/>
        <v>323501400</v>
      </c>
      <c r="N123" s="4">
        <f t="shared" si="24"/>
        <v>57333750000</v>
      </c>
      <c r="O123" s="4">
        <f t="shared" si="24"/>
        <v>295217100</v>
      </c>
      <c r="P123" s="4">
        <f t="shared" si="24"/>
        <v>68458750000</v>
      </c>
      <c r="Q123" s="4">
        <f t="shared" si="24"/>
        <v>4859591000</v>
      </c>
      <c r="R123" s="4">
        <f t="shared" si="24"/>
        <v>75460000000</v>
      </c>
      <c r="S123" s="4">
        <f t="shared" si="24"/>
        <v>17850910000</v>
      </c>
      <c r="T123" s="4">
        <f t="shared" si="24"/>
        <v>125050000000</v>
      </c>
      <c r="U123" s="4">
        <f t="shared" si="24"/>
        <v>70710680</v>
      </c>
      <c r="V123" s="4">
        <f t="shared" si="24"/>
        <v>140840000000</v>
      </c>
      <c r="W123" s="4">
        <f t="shared" si="24"/>
        <v>6600842000</v>
      </c>
      <c r="X123" s="4">
        <f t="shared" si="24"/>
        <v>154693800000</v>
      </c>
      <c r="Y123" s="4">
        <f t="shared" si="24"/>
        <v>10636650000</v>
      </c>
      <c r="Z123" s="4">
        <f t="shared" si="24"/>
        <v>7833750000</v>
      </c>
      <c r="AA123" s="4">
        <f t="shared" si="24"/>
        <v>875044600</v>
      </c>
      <c r="AB123" s="4">
        <f t="shared" si="25"/>
        <v>5565000000</v>
      </c>
      <c r="AC123" s="4">
        <f t="shared" si="25"/>
        <v>661144840.4094219</v>
      </c>
    </row>
    <row r="124" spans="1:29" ht="12.75">
      <c r="A124" s="3" t="s">
        <v>18</v>
      </c>
      <c r="B124">
        <v>9670</v>
      </c>
      <c r="C124">
        <v>10050</v>
      </c>
      <c r="D124">
        <v>10050</v>
      </c>
      <c r="E124">
        <v>10040</v>
      </c>
      <c r="F124">
        <f t="shared" si="26"/>
        <v>9952.5</v>
      </c>
      <c r="K124" s="5">
        <v>390</v>
      </c>
      <c r="L124" s="4">
        <f t="shared" si="24"/>
        <v>18176250000</v>
      </c>
      <c r="M124" s="4">
        <f t="shared" si="24"/>
        <v>302288100</v>
      </c>
      <c r="N124" s="4">
        <f t="shared" si="24"/>
        <v>56986250000</v>
      </c>
      <c r="O124" s="4">
        <f t="shared" si="24"/>
        <v>61871840</v>
      </c>
      <c r="P124" s="4">
        <f t="shared" si="24"/>
        <v>67725000000</v>
      </c>
      <c r="Q124" s="4">
        <f t="shared" si="24"/>
        <v>4511341000</v>
      </c>
      <c r="R124" s="4">
        <f t="shared" si="24"/>
        <v>75541250000</v>
      </c>
      <c r="S124" s="4">
        <f t="shared" si="24"/>
        <v>18368540000</v>
      </c>
      <c r="T124" s="4">
        <f t="shared" si="24"/>
        <v>124868800000</v>
      </c>
      <c r="U124" s="4">
        <f t="shared" si="24"/>
        <v>493207000</v>
      </c>
      <c r="V124" s="4">
        <f t="shared" si="24"/>
        <v>142225000000</v>
      </c>
      <c r="W124" s="4">
        <f t="shared" si="24"/>
        <v>7551900000</v>
      </c>
      <c r="X124" s="4">
        <f t="shared" si="24"/>
        <v>160191300000</v>
      </c>
      <c r="Y124" s="4">
        <f t="shared" si="24"/>
        <v>10788680000</v>
      </c>
      <c r="Z124" s="4">
        <f t="shared" si="24"/>
        <v>8215000000</v>
      </c>
      <c r="AA124" s="4">
        <f t="shared" si="24"/>
        <v>664680400</v>
      </c>
      <c r="AB124" s="4">
        <f t="shared" si="25"/>
        <v>5578750000</v>
      </c>
      <c r="AC124" s="4">
        <f t="shared" si="25"/>
        <v>507349115.50134784</v>
      </c>
    </row>
    <row r="125" spans="1:6" ht="12.75">
      <c r="A125" s="3" t="s">
        <v>19</v>
      </c>
      <c r="B125">
        <v>15710</v>
      </c>
      <c r="C125">
        <v>16430</v>
      </c>
      <c r="D125">
        <v>16090</v>
      </c>
      <c r="E125">
        <v>15960</v>
      </c>
      <c r="F125">
        <f t="shared" si="26"/>
        <v>16047.5</v>
      </c>
    </row>
    <row r="126" spans="1:8" ht="12.75">
      <c r="A126" s="3" t="s">
        <v>20</v>
      </c>
      <c r="B126">
        <v>44960</v>
      </c>
      <c r="C126">
        <v>44110</v>
      </c>
      <c r="D126">
        <v>44400</v>
      </c>
      <c r="E126">
        <v>44710</v>
      </c>
      <c r="F126">
        <f t="shared" si="26"/>
        <v>44545</v>
      </c>
      <c r="G126">
        <f>AVERAGE(F126:F128)</f>
        <v>37933.333333333336</v>
      </c>
      <c r="H126">
        <f>STDEV(F126:F128)</f>
        <v>10985.273191110611</v>
      </c>
    </row>
    <row r="127" spans="1:6" ht="12.75">
      <c r="A127" s="3" t="s">
        <v>21</v>
      </c>
      <c r="B127">
        <v>43930</v>
      </c>
      <c r="C127">
        <v>43810</v>
      </c>
      <c r="D127">
        <v>44190</v>
      </c>
      <c r="E127">
        <v>44080</v>
      </c>
      <c r="F127">
        <f t="shared" si="26"/>
        <v>44002.5</v>
      </c>
    </row>
    <row r="128" spans="1:6" ht="12.75">
      <c r="A128" s="3" t="s">
        <v>22</v>
      </c>
      <c r="B128">
        <v>25320</v>
      </c>
      <c r="C128">
        <v>24660</v>
      </c>
      <c r="D128">
        <v>25330</v>
      </c>
      <c r="E128">
        <v>25700</v>
      </c>
      <c r="F128">
        <f t="shared" si="26"/>
        <v>25252.5</v>
      </c>
    </row>
    <row r="129" spans="1:8" ht="12.75">
      <c r="A129" s="3" t="s">
        <v>14</v>
      </c>
      <c r="B129">
        <v>44760</v>
      </c>
      <c r="C129">
        <v>45760</v>
      </c>
      <c r="D129">
        <v>46050</v>
      </c>
      <c r="E129">
        <v>45520</v>
      </c>
      <c r="F129">
        <f t="shared" si="26"/>
        <v>45522.5</v>
      </c>
      <c r="G129">
        <f>AVERAGE(F129:F131)</f>
        <v>47891.666666666664</v>
      </c>
      <c r="H129">
        <f>STDEV(F129:F131)</f>
        <v>5635.52034716702</v>
      </c>
    </row>
    <row r="130" spans="1:6" ht="12.75">
      <c r="A130" s="3" t="s">
        <v>23</v>
      </c>
      <c r="B130">
        <v>54130</v>
      </c>
      <c r="C130">
        <v>54410</v>
      </c>
      <c r="D130">
        <v>54390</v>
      </c>
      <c r="E130">
        <v>54370</v>
      </c>
      <c r="F130">
        <f t="shared" si="26"/>
        <v>54325</v>
      </c>
    </row>
    <row r="131" spans="1:6" ht="12.75">
      <c r="A131" s="3" t="s">
        <v>24</v>
      </c>
      <c r="B131">
        <v>44360</v>
      </c>
      <c r="C131">
        <v>43600</v>
      </c>
      <c r="D131">
        <v>43410</v>
      </c>
      <c r="E131">
        <v>43940</v>
      </c>
      <c r="F131">
        <f t="shared" si="26"/>
        <v>43827.5</v>
      </c>
    </row>
    <row r="132" spans="1:8" ht="12.75">
      <c r="A132" s="3" t="s">
        <v>25</v>
      </c>
      <c r="B132">
        <v>58480</v>
      </c>
      <c r="C132">
        <v>59190</v>
      </c>
      <c r="D132">
        <v>58950</v>
      </c>
      <c r="E132">
        <v>58580</v>
      </c>
      <c r="F132">
        <f t="shared" si="26"/>
        <v>58800</v>
      </c>
      <c r="G132">
        <f>AVERAGE(F132:F134)</f>
        <v>46544.166666666664</v>
      </c>
      <c r="H132">
        <f>STDEV(F132:F134)</f>
        <v>10642.576736079167</v>
      </c>
    </row>
    <row r="133" spans="1:6" ht="12.75">
      <c r="A133" s="3" t="s">
        <v>26</v>
      </c>
      <c r="B133">
        <v>39270</v>
      </c>
      <c r="C133">
        <v>39600</v>
      </c>
      <c r="D133">
        <v>39740</v>
      </c>
      <c r="E133">
        <v>39930</v>
      </c>
      <c r="F133">
        <f t="shared" si="26"/>
        <v>39635</v>
      </c>
    </row>
    <row r="134" spans="1:6" ht="12.75">
      <c r="A134" s="3" t="s">
        <v>0</v>
      </c>
      <c r="B134" s="1">
        <v>41840</v>
      </c>
      <c r="C134" s="1">
        <v>40450</v>
      </c>
      <c r="D134" s="1">
        <v>41090</v>
      </c>
      <c r="E134" s="1">
        <v>41410</v>
      </c>
      <c r="F134">
        <f t="shared" si="26"/>
        <v>41197.5</v>
      </c>
    </row>
    <row r="135" spans="1:8" ht="12.75">
      <c r="A135" s="3" t="s">
        <v>11</v>
      </c>
      <c r="B135">
        <v>72330</v>
      </c>
      <c r="C135">
        <v>71260</v>
      </c>
      <c r="D135">
        <v>70660</v>
      </c>
      <c r="E135">
        <v>70970</v>
      </c>
      <c r="F135">
        <f t="shared" si="26"/>
        <v>71305</v>
      </c>
      <c r="G135">
        <f>AVERAGE(F135:F137)</f>
        <v>67285.83333333333</v>
      </c>
      <c r="H135">
        <f>STDEV(F135:F137)</f>
        <v>3910.003463340284</v>
      </c>
    </row>
    <row r="136" spans="1:6" ht="12.75">
      <c r="A136" s="3" t="s">
        <v>12</v>
      </c>
      <c r="B136">
        <v>63450</v>
      </c>
      <c r="C136">
        <v>62720</v>
      </c>
      <c r="D136">
        <v>63820</v>
      </c>
      <c r="E136">
        <v>63990</v>
      </c>
      <c r="F136">
        <f t="shared" si="26"/>
        <v>63495</v>
      </c>
    </row>
    <row r="137" spans="1:6" ht="12.75">
      <c r="A137" s="3" t="s">
        <v>27</v>
      </c>
      <c r="B137">
        <v>65990</v>
      </c>
      <c r="C137">
        <v>67750</v>
      </c>
      <c r="D137">
        <v>67400</v>
      </c>
      <c r="E137">
        <v>67090</v>
      </c>
      <c r="F137">
        <f t="shared" si="26"/>
        <v>67057.5</v>
      </c>
    </row>
    <row r="138" spans="1:8" ht="12.75">
      <c r="A138" s="3" t="s">
        <v>28</v>
      </c>
      <c r="B138">
        <v>63540</v>
      </c>
      <c r="C138">
        <v>64760</v>
      </c>
      <c r="D138">
        <v>64100</v>
      </c>
      <c r="E138">
        <v>64480</v>
      </c>
      <c r="F138">
        <f t="shared" si="26"/>
        <v>64220</v>
      </c>
      <c r="G138">
        <f>AVERAGE(F138:F140)</f>
        <v>66010.83333333333</v>
      </c>
      <c r="H138">
        <f>STDEV(F138:F140)</f>
        <v>2112.0966084279894</v>
      </c>
    </row>
    <row r="139" spans="1:6" ht="12.75">
      <c r="A139" s="3" t="s">
        <v>13</v>
      </c>
      <c r="B139">
        <v>64870</v>
      </c>
      <c r="C139">
        <v>65820</v>
      </c>
      <c r="D139">
        <v>65810</v>
      </c>
      <c r="E139">
        <v>65390</v>
      </c>
      <c r="F139">
        <f t="shared" si="26"/>
        <v>65472.5</v>
      </c>
    </row>
    <row r="140" spans="1:6" ht="12.75">
      <c r="A140" s="3" t="s">
        <v>29</v>
      </c>
      <c r="B140">
        <v>68820</v>
      </c>
      <c r="C140">
        <v>68360</v>
      </c>
      <c r="D140">
        <v>67920</v>
      </c>
      <c r="E140">
        <v>68260</v>
      </c>
      <c r="F140">
        <f t="shared" si="26"/>
        <v>68340</v>
      </c>
    </row>
    <row r="141" spans="1:8" ht="12.75">
      <c r="A141" s="3" t="s">
        <v>30</v>
      </c>
      <c r="B141">
        <v>69220</v>
      </c>
      <c r="C141">
        <v>69390</v>
      </c>
      <c r="D141">
        <v>69340</v>
      </c>
      <c r="E141">
        <v>69250</v>
      </c>
      <c r="F141">
        <f t="shared" si="26"/>
        <v>69300</v>
      </c>
      <c r="G141">
        <f>AVERAGE(F141:F143)</f>
        <v>65212.5</v>
      </c>
      <c r="H141">
        <f>STDEV(F141:F143)</f>
        <v>3668.0708485524106</v>
      </c>
    </row>
    <row r="142" spans="1:6" ht="12.75">
      <c r="A142" s="3" t="s">
        <v>31</v>
      </c>
      <c r="B142">
        <v>60710</v>
      </c>
      <c r="C142">
        <v>62220</v>
      </c>
      <c r="D142">
        <v>62760</v>
      </c>
      <c r="E142">
        <v>63140</v>
      </c>
      <c r="F142">
        <f t="shared" si="26"/>
        <v>62207.5</v>
      </c>
    </row>
    <row r="143" spans="1:6" ht="12.75">
      <c r="A143" s="3" t="s">
        <v>32</v>
      </c>
      <c r="B143">
        <v>64200</v>
      </c>
      <c r="C143">
        <v>63770</v>
      </c>
      <c r="D143">
        <v>64080</v>
      </c>
      <c r="E143">
        <v>64470</v>
      </c>
      <c r="F143">
        <f t="shared" si="26"/>
        <v>64130</v>
      </c>
    </row>
    <row r="144" spans="1:8" ht="12.75">
      <c r="A144" s="3" t="s">
        <v>33</v>
      </c>
      <c r="B144">
        <v>2990</v>
      </c>
      <c r="C144">
        <v>2960</v>
      </c>
      <c r="D144">
        <v>2900</v>
      </c>
      <c r="E144">
        <v>2950</v>
      </c>
      <c r="F144">
        <f t="shared" si="26"/>
        <v>2950</v>
      </c>
      <c r="G144">
        <f>AVERAGE(F144:F145)</f>
        <v>2686.25</v>
      </c>
      <c r="H144">
        <f>STDEV(F144:F145)</f>
        <v>372.9988270759038</v>
      </c>
    </row>
    <row r="145" spans="1:6" ht="12.75">
      <c r="A145" s="3" t="s">
        <v>34</v>
      </c>
      <c r="B145">
        <v>2280</v>
      </c>
      <c r="C145">
        <v>2410</v>
      </c>
      <c r="D145">
        <v>2530</v>
      </c>
      <c r="E145">
        <v>2470</v>
      </c>
      <c r="F145">
        <f t="shared" si="26"/>
        <v>2422.5</v>
      </c>
    </row>
    <row r="146" spans="1:8" ht="12.75">
      <c r="A146" s="3" t="s">
        <v>35</v>
      </c>
      <c r="B146">
        <v>3140</v>
      </c>
      <c r="C146">
        <v>3370</v>
      </c>
      <c r="D146">
        <v>3430</v>
      </c>
      <c r="E146">
        <v>3450</v>
      </c>
      <c r="F146">
        <f t="shared" si="26"/>
        <v>3347.5</v>
      </c>
      <c r="G146">
        <f>AVERAGE(F146:F147)</f>
        <v>3267.5</v>
      </c>
      <c r="H146">
        <f>STDEV(F146:F147)</f>
        <v>113.13708498984761</v>
      </c>
    </row>
    <row r="147" spans="1:6" ht="12.75">
      <c r="A147" s="3" t="s">
        <v>36</v>
      </c>
      <c r="B147">
        <v>3210</v>
      </c>
      <c r="C147">
        <v>3120</v>
      </c>
      <c r="D147">
        <v>3240</v>
      </c>
      <c r="E147">
        <v>3180</v>
      </c>
      <c r="F147">
        <f t="shared" si="26"/>
        <v>3187.5</v>
      </c>
    </row>
    <row r="148" ht="12.75">
      <c r="A148" s="3"/>
    </row>
    <row r="150" ht="12.75">
      <c r="A150" s="2">
        <v>1220</v>
      </c>
    </row>
    <row r="151" ht="12.75">
      <c r="A151" s="2" t="s">
        <v>9</v>
      </c>
    </row>
    <row r="152" spans="1:8" ht="12.75">
      <c r="A152" s="3" t="s">
        <v>17</v>
      </c>
      <c r="B152">
        <v>15030</v>
      </c>
      <c r="C152">
        <v>15010</v>
      </c>
      <c r="D152">
        <v>15090</v>
      </c>
      <c r="E152">
        <v>14830</v>
      </c>
      <c r="F152">
        <f aca="true" t="shared" si="27" ref="F152:F176">AVERAGE(B152:E152)</f>
        <v>14990</v>
      </c>
      <c r="G152">
        <f>AVERAGE(F152:F154)</f>
        <v>15029.166666666666</v>
      </c>
      <c r="H152">
        <f>STDEV(F152:F154)</f>
        <v>2998.941827267297</v>
      </c>
    </row>
    <row r="153" spans="1:6" ht="12.75">
      <c r="A153" s="3" t="s">
        <v>18</v>
      </c>
      <c r="B153">
        <v>11260</v>
      </c>
      <c r="C153">
        <v>12090</v>
      </c>
      <c r="D153">
        <v>12410</v>
      </c>
      <c r="E153">
        <v>12440</v>
      </c>
      <c r="F153">
        <f t="shared" si="27"/>
        <v>12050</v>
      </c>
    </row>
    <row r="154" spans="1:6" ht="12.75">
      <c r="A154" s="3" t="s">
        <v>19</v>
      </c>
      <c r="B154">
        <v>17010</v>
      </c>
      <c r="C154">
        <v>18350</v>
      </c>
      <c r="D154">
        <v>18230</v>
      </c>
      <c r="E154">
        <v>18600</v>
      </c>
      <c r="F154">
        <f t="shared" si="27"/>
        <v>18047.5</v>
      </c>
    </row>
    <row r="155" spans="1:8" ht="12.75">
      <c r="A155" s="3" t="s">
        <v>20</v>
      </c>
      <c r="B155">
        <v>50010</v>
      </c>
      <c r="C155">
        <v>50020</v>
      </c>
      <c r="D155">
        <v>50460</v>
      </c>
      <c r="E155">
        <v>50110</v>
      </c>
      <c r="F155">
        <f t="shared" si="27"/>
        <v>50150</v>
      </c>
      <c r="G155">
        <f>AVERAGE(F155:F157)</f>
        <v>44315</v>
      </c>
      <c r="H155">
        <f>STDEV(F155:F157)</f>
        <v>11944.116752610886</v>
      </c>
    </row>
    <row r="156" spans="1:6" ht="12.75">
      <c r="A156" s="3" t="s">
        <v>21</v>
      </c>
      <c r="B156">
        <v>52040</v>
      </c>
      <c r="C156">
        <v>52230</v>
      </c>
      <c r="D156">
        <v>52600</v>
      </c>
      <c r="E156">
        <v>52010</v>
      </c>
      <c r="F156">
        <f t="shared" si="27"/>
        <v>52220</v>
      </c>
    </row>
    <row r="157" spans="1:6" ht="12.75">
      <c r="A157" s="3" t="s">
        <v>22</v>
      </c>
      <c r="B157">
        <v>30100</v>
      </c>
      <c r="C157">
        <v>30580</v>
      </c>
      <c r="D157">
        <v>30830</v>
      </c>
      <c r="E157">
        <v>30790</v>
      </c>
      <c r="F157">
        <f t="shared" si="27"/>
        <v>30575</v>
      </c>
    </row>
    <row r="158" spans="1:8" ht="12.75">
      <c r="A158" s="3" t="s">
        <v>14</v>
      </c>
      <c r="B158">
        <v>52500</v>
      </c>
      <c r="C158">
        <v>53190</v>
      </c>
      <c r="D158">
        <v>53390</v>
      </c>
      <c r="E158">
        <v>52640</v>
      </c>
      <c r="F158">
        <f t="shared" si="27"/>
        <v>52930</v>
      </c>
      <c r="G158">
        <f>AVERAGE(F158:F160)</f>
        <v>55666.666666666664</v>
      </c>
      <c r="H158">
        <f>STDEV(F158:F160)</f>
        <v>6191.559442768277</v>
      </c>
    </row>
    <row r="159" spans="1:6" ht="12.75">
      <c r="A159" s="3" t="s">
        <v>23</v>
      </c>
      <c r="B159">
        <v>62570</v>
      </c>
      <c r="C159">
        <v>63030</v>
      </c>
      <c r="D159">
        <v>62900</v>
      </c>
      <c r="E159">
        <v>62520</v>
      </c>
      <c r="F159">
        <f t="shared" si="27"/>
        <v>62755</v>
      </c>
    </row>
    <row r="160" spans="1:6" ht="12.75">
      <c r="A160" s="3" t="s">
        <v>24</v>
      </c>
      <c r="B160" s="1">
        <v>51570</v>
      </c>
      <c r="C160" s="1">
        <v>50960</v>
      </c>
      <c r="D160" s="1">
        <v>51130</v>
      </c>
      <c r="E160" s="1">
        <v>51600</v>
      </c>
      <c r="F160">
        <f t="shared" si="27"/>
        <v>51315</v>
      </c>
    </row>
    <row r="161" spans="1:8" ht="12.75">
      <c r="A161" s="3" t="s">
        <v>25</v>
      </c>
      <c r="B161">
        <v>69140</v>
      </c>
      <c r="C161">
        <v>69590</v>
      </c>
      <c r="D161">
        <v>69190</v>
      </c>
      <c r="E161">
        <v>68730</v>
      </c>
      <c r="F161">
        <f t="shared" si="27"/>
        <v>69162.5</v>
      </c>
      <c r="G161">
        <f>AVERAGE(F161:F163)</f>
        <v>55909.166666666664</v>
      </c>
      <c r="H161">
        <f>STDEV(F161:F163)</f>
        <v>11523.17836290548</v>
      </c>
    </row>
    <row r="162" spans="1:6" ht="12.75">
      <c r="A162" s="3" t="s">
        <v>26</v>
      </c>
      <c r="B162">
        <v>48200</v>
      </c>
      <c r="C162">
        <v>48530</v>
      </c>
      <c r="D162">
        <v>48210</v>
      </c>
      <c r="E162">
        <v>48100</v>
      </c>
      <c r="F162">
        <f t="shared" si="27"/>
        <v>48260</v>
      </c>
    </row>
    <row r="163" spans="1:6" ht="12.75">
      <c r="A163" s="3" t="s">
        <v>0</v>
      </c>
      <c r="B163">
        <v>50810</v>
      </c>
      <c r="C163">
        <v>50000</v>
      </c>
      <c r="D163">
        <v>50210</v>
      </c>
      <c r="E163">
        <v>50200</v>
      </c>
      <c r="F163">
        <f t="shared" si="27"/>
        <v>50305</v>
      </c>
    </row>
    <row r="164" spans="1:8" ht="12.75">
      <c r="A164" s="3" t="s">
        <v>11</v>
      </c>
      <c r="B164">
        <v>86280</v>
      </c>
      <c r="C164">
        <v>86410</v>
      </c>
      <c r="D164">
        <v>86230</v>
      </c>
      <c r="E164">
        <v>86260</v>
      </c>
      <c r="F164">
        <f t="shared" si="27"/>
        <v>86295</v>
      </c>
      <c r="G164">
        <f>AVERAGE(F164:F166)</f>
        <v>83587.5</v>
      </c>
      <c r="H164">
        <f>STDEV(F164:F166)</f>
        <v>3516.940253970772</v>
      </c>
    </row>
    <row r="165" spans="1:6" ht="12.75">
      <c r="A165" s="3" t="s">
        <v>12</v>
      </c>
      <c r="B165">
        <v>79720</v>
      </c>
      <c r="C165">
        <v>79430</v>
      </c>
      <c r="D165">
        <v>79510</v>
      </c>
      <c r="E165">
        <v>79790</v>
      </c>
      <c r="F165">
        <f t="shared" si="27"/>
        <v>79612.5</v>
      </c>
    </row>
    <row r="166" spans="1:6" ht="12.75">
      <c r="A166" s="3" t="s">
        <v>27</v>
      </c>
      <c r="B166">
        <v>84490</v>
      </c>
      <c r="C166">
        <v>85410</v>
      </c>
      <c r="D166">
        <v>85180</v>
      </c>
      <c r="E166">
        <v>84340</v>
      </c>
      <c r="F166">
        <f t="shared" si="27"/>
        <v>84855</v>
      </c>
    </row>
    <row r="167" spans="1:8" ht="12.75">
      <c r="A167" s="3" t="s">
        <v>28</v>
      </c>
      <c r="B167">
        <v>81830</v>
      </c>
      <c r="C167">
        <v>82020</v>
      </c>
      <c r="D167">
        <v>81310</v>
      </c>
      <c r="E167">
        <v>81490</v>
      </c>
      <c r="F167">
        <f t="shared" si="27"/>
        <v>81662.5</v>
      </c>
      <c r="G167">
        <f>AVERAGE(F167:F169)</f>
        <v>83671.66666666667</v>
      </c>
      <c r="H167">
        <f>STDEV(F167:F169)</f>
        <v>2861.143055377338</v>
      </c>
    </row>
    <row r="168" spans="1:6" ht="12.75">
      <c r="A168" s="3" t="s">
        <v>13</v>
      </c>
      <c r="B168">
        <v>82520</v>
      </c>
      <c r="C168">
        <v>82150</v>
      </c>
      <c r="D168">
        <v>82430</v>
      </c>
      <c r="E168">
        <v>82520</v>
      </c>
      <c r="F168">
        <f t="shared" si="27"/>
        <v>82405</v>
      </c>
    </row>
    <row r="169" spans="1:6" ht="12.75">
      <c r="A169" s="3" t="s">
        <v>29</v>
      </c>
      <c r="B169">
        <v>86900</v>
      </c>
      <c r="C169">
        <v>87420</v>
      </c>
      <c r="D169">
        <v>86990</v>
      </c>
      <c r="E169">
        <v>86480</v>
      </c>
      <c r="F169">
        <f t="shared" si="27"/>
        <v>86947.5</v>
      </c>
    </row>
    <row r="170" spans="1:8" ht="12.75">
      <c r="A170" s="3" t="s">
        <v>30</v>
      </c>
      <c r="B170">
        <v>89690</v>
      </c>
      <c r="C170">
        <v>89820</v>
      </c>
      <c r="D170">
        <v>90250</v>
      </c>
      <c r="E170">
        <v>88640</v>
      </c>
      <c r="F170">
        <f t="shared" si="27"/>
        <v>89600</v>
      </c>
      <c r="G170">
        <f>AVERAGE(F170:F172)</f>
        <v>84935</v>
      </c>
      <c r="H170">
        <f>STDEV(F170:F172)</f>
        <v>4042.885726804556</v>
      </c>
    </row>
    <row r="171" spans="1:6" ht="12.75">
      <c r="A171" s="3" t="s">
        <v>31</v>
      </c>
      <c r="B171">
        <v>82230</v>
      </c>
      <c r="C171">
        <v>83310</v>
      </c>
      <c r="D171">
        <v>82600</v>
      </c>
      <c r="E171">
        <v>81660</v>
      </c>
      <c r="F171">
        <f t="shared" si="27"/>
        <v>82450</v>
      </c>
    </row>
    <row r="172" spans="1:6" ht="12.75">
      <c r="A172" s="3" t="s">
        <v>32</v>
      </c>
      <c r="B172">
        <v>81960</v>
      </c>
      <c r="C172">
        <v>82860</v>
      </c>
      <c r="D172">
        <v>83430</v>
      </c>
      <c r="E172">
        <v>82770</v>
      </c>
      <c r="F172">
        <f t="shared" si="27"/>
        <v>82755</v>
      </c>
    </row>
    <row r="173" spans="1:8" ht="12.75">
      <c r="A173" s="3" t="s">
        <v>33</v>
      </c>
      <c r="B173" s="1">
        <v>3620</v>
      </c>
      <c r="C173" s="1">
        <v>3750</v>
      </c>
      <c r="D173" s="1">
        <v>3740</v>
      </c>
      <c r="E173" s="1">
        <v>3780</v>
      </c>
      <c r="F173">
        <f t="shared" si="27"/>
        <v>3722.5</v>
      </c>
      <c r="G173">
        <f>AVERAGE(F173:F174)</f>
        <v>3253.75</v>
      </c>
      <c r="H173">
        <f>STDEV(F173:F174)</f>
        <v>662.9126073623883</v>
      </c>
    </row>
    <row r="174" spans="1:6" ht="12.75">
      <c r="A174" s="3" t="s">
        <v>34</v>
      </c>
      <c r="B174">
        <v>2820</v>
      </c>
      <c r="C174">
        <v>2750</v>
      </c>
      <c r="D174">
        <v>2710</v>
      </c>
      <c r="E174">
        <v>2860</v>
      </c>
      <c r="F174">
        <f t="shared" si="27"/>
        <v>2785</v>
      </c>
    </row>
    <row r="175" spans="1:8" ht="12.75">
      <c r="A175" s="3" t="s">
        <v>35</v>
      </c>
      <c r="B175">
        <v>3930</v>
      </c>
      <c r="C175">
        <v>3880</v>
      </c>
      <c r="D175">
        <v>3920</v>
      </c>
      <c r="E175">
        <v>4170</v>
      </c>
      <c r="F175">
        <f t="shared" si="27"/>
        <v>3975</v>
      </c>
      <c r="G175">
        <f>AVERAGE(F175:F176)</f>
        <v>3932.5</v>
      </c>
      <c r="H175">
        <f>STDEV(F175:F176)</f>
        <v>60.10407640085654</v>
      </c>
    </row>
    <row r="176" spans="1:6" ht="12.75">
      <c r="A176" s="3" t="s">
        <v>36</v>
      </c>
      <c r="B176">
        <v>3890</v>
      </c>
      <c r="C176">
        <v>3920</v>
      </c>
      <c r="D176">
        <v>3900</v>
      </c>
      <c r="E176">
        <v>3850</v>
      </c>
      <c r="F176">
        <f t="shared" si="27"/>
        <v>3890</v>
      </c>
    </row>
    <row r="177" ht="12.75">
      <c r="A177" s="3"/>
    </row>
    <row r="179" ht="12.75">
      <c r="A179" s="2">
        <v>1250</v>
      </c>
    </row>
    <row r="180" ht="12.75">
      <c r="A180" s="2" t="s">
        <v>9</v>
      </c>
    </row>
    <row r="181" spans="1:8" ht="12.75">
      <c r="A181" s="3" t="s">
        <v>17</v>
      </c>
      <c r="B181">
        <v>16010</v>
      </c>
      <c r="C181">
        <v>15930</v>
      </c>
      <c r="D181">
        <v>16160</v>
      </c>
      <c r="E181">
        <v>15960</v>
      </c>
      <c r="F181">
        <f>AVERAGE(B181:E181)</f>
        <v>16015</v>
      </c>
      <c r="G181">
        <f>AVERAGE(F181:F183)</f>
        <v>16356.666666666666</v>
      </c>
      <c r="H181">
        <f>STDEV(F181:F183)</f>
        <v>2683.8607142199676</v>
      </c>
    </row>
    <row r="182" spans="1:6" ht="12.75">
      <c r="A182" s="3" t="s">
        <v>18</v>
      </c>
      <c r="B182">
        <v>13100</v>
      </c>
      <c r="C182">
        <v>14240</v>
      </c>
      <c r="D182">
        <v>14150</v>
      </c>
      <c r="E182">
        <v>13950</v>
      </c>
      <c r="F182">
        <f aca="true" t="shared" si="28" ref="F182:F245">AVERAGE(B182:E182)</f>
        <v>13860</v>
      </c>
    </row>
    <row r="183" spans="1:6" ht="12.75">
      <c r="A183" s="3" t="s">
        <v>19</v>
      </c>
      <c r="B183">
        <v>18360</v>
      </c>
      <c r="C183">
        <v>19480</v>
      </c>
      <c r="D183">
        <v>19550</v>
      </c>
      <c r="E183">
        <v>19390</v>
      </c>
      <c r="F183">
        <f t="shared" si="28"/>
        <v>19195</v>
      </c>
    </row>
    <row r="184" spans="1:8" ht="12.75">
      <c r="A184" s="3" t="s">
        <v>20</v>
      </c>
      <c r="B184">
        <v>52480</v>
      </c>
      <c r="C184">
        <v>54260</v>
      </c>
      <c r="D184">
        <v>54100</v>
      </c>
      <c r="E184">
        <v>53910</v>
      </c>
      <c r="F184">
        <f t="shared" si="28"/>
        <v>53687.5</v>
      </c>
      <c r="G184">
        <f>AVERAGE(F184:F186)</f>
        <v>47122.5</v>
      </c>
      <c r="H184">
        <f>STDEV(F184:F186)</f>
        <v>12160.876561745046</v>
      </c>
    </row>
    <row r="185" spans="1:6" ht="12.75">
      <c r="A185" s="3" t="s">
        <v>21</v>
      </c>
      <c r="B185">
        <v>53290</v>
      </c>
      <c r="C185">
        <v>55000</v>
      </c>
      <c r="D185">
        <v>55070</v>
      </c>
      <c r="E185">
        <v>55000</v>
      </c>
      <c r="F185">
        <f t="shared" si="28"/>
        <v>54590</v>
      </c>
    </row>
    <row r="186" spans="1:6" ht="12.75">
      <c r="A186" s="3" t="s">
        <v>22</v>
      </c>
      <c r="B186" s="1">
        <v>32420</v>
      </c>
      <c r="C186" s="1">
        <v>33560</v>
      </c>
      <c r="D186" s="1">
        <v>33150</v>
      </c>
      <c r="E186" s="1">
        <v>33230</v>
      </c>
      <c r="F186">
        <f t="shared" si="28"/>
        <v>33090</v>
      </c>
    </row>
    <row r="187" spans="1:8" ht="12.75">
      <c r="A187" s="3" t="s">
        <v>14</v>
      </c>
      <c r="B187">
        <v>56880</v>
      </c>
      <c r="C187">
        <v>58850</v>
      </c>
      <c r="D187">
        <v>58060</v>
      </c>
      <c r="E187">
        <v>58090</v>
      </c>
      <c r="F187">
        <f t="shared" si="28"/>
        <v>57970</v>
      </c>
      <c r="G187">
        <f>AVERAGE(F187:F189)</f>
        <v>60270</v>
      </c>
      <c r="H187">
        <f>STDEV(F187:F189)</f>
        <v>6089.952791278435</v>
      </c>
    </row>
    <row r="188" spans="1:6" ht="12.75">
      <c r="A188" s="3" t="s">
        <v>23</v>
      </c>
      <c r="B188">
        <v>66570</v>
      </c>
      <c r="C188">
        <v>67810</v>
      </c>
      <c r="D188">
        <v>67170</v>
      </c>
      <c r="E188">
        <v>67150</v>
      </c>
      <c r="F188">
        <f t="shared" si="28"/>
        <v>67175</v>
      </c>
    </row>
    <row r="189" spans="1:6" ht="12.75">
      <c r="A189" s="3" t="s">
        <v>24</v>
      </c>
      <c r="B189">
        <v>54340</v>
      </c>
      <c r="C189">
        <v>56110</v>
      </c>
      <c r="D189">
        <v>56100</v>
      </c>
      <c r="E189">
        <v>56110</v>
      </c>
      <c r="F189">
        <f t="shared" si="28"/>
        <v>55665</v>
      </c>
    </row>
    <row r="190" spans="1:8" ht="12.75">
      <c r="A190" s="3" t="s">
        <v>25</v>
      </c>
      <c r="B190">
        <v>76560</v>
      </c>
      <c r="C190">
        <v>77320</v>
      </c>
      <c r="D190">
        <v>77210</v>
      </c>
      <c r="E190">
        <v>76340</v>
      </c>
      <c r="F190">
        <f t="shared" si="28"/>
        <v>76857.5</v>
      </c>
      <c r="G190">
        <f>AVERAGE(F190:F192)</f>
        <v>62460</v>
      </c>
      <c r="H190">
        <f>STDEV(F190:F192)</f>
        <v>12487.885879923791</v>
      </c>
    </row>
    <row r="191" spans="1:6" ht="12.75">
      <c r="A191" s="3" t="s">
        <v>26</v>
      </c>
      <c r="B191">
        <v>54110</v>
      </c>
      <c r="C191">
        <v>54770</v>
      </c>
      <c r="D191">
        <v>55020</v>
      </c>
      <c r="E191">
        <v>54370</v>
      </c>
      <c r="F191">
        <f t="shared" si="28"/>
        <v>54567.5</v>
      </c>
    </row>
    <row r="192" spans="1:6" ht="12.75">
      <c r="A192" s="3" t="s">
        <v>0</v>
      </c>
      <c r="B192">
        <v>54590</v>
      </c>
      <c r="C192">
        <v>56470</v>
      </c>
      <c r="D192">
        <v>56170</v>
      </c>
      <c r="E192">
        <v>56590</v>
      </c>
      <c r="F192">
        <f t="shared" si="28"/>
        <v>55955</v>
      </c>
    </row>
    <row r="193" spans="1:8" ht="12.75">
      <c r="A193" s="3" t="s">
        <v>11</v>
      </c>
      <c r="B193">
        <v>100290</v>
      </c>
      <c r="C193">
        <v>99680</v>
      </c>
      <c r="D193">
        <v>100150</v>
      </c>
      <c r="E193">
        <v>100320</v>
      </c>
      <c r="F193">
        <f t="shared" si="28"/>
        <v>100110</v>
      </c>
      <c r="G193">
        <f>AVERAGE(F193:F195)</f>
        <v>96813.33333333333</v>
      </c>
      <c r="H193">
        <f>STDEV(F193:F195)</f>
        <v>3801.4613418176395</v>
      </c>
    </row>
    <row r="194" spans="1:6" ht="12.75">
      <c r="A194" s="3" t="s">
        <v>12</v>
      </c>
      <c r="B194">
        <v>92290</v>
      </c>
      <c r="C194">
        <v>92000</v>
      </c>
      <c r="D194">
        <v>93600</v>
      </c>
      <c r="E194">
        <v>92730</v>
      </c>
      <c r="F194">
        <f t="shared" si="28"/>
        <v>92655</v>
      </c>
    </row>
    <row r="195" spans="1:6" ht="12.75">
      <c r="A195" s="3" t="s">
        <v>27</v>
      </c>
      <c r="B195">
        <v>97200</v>
      </c>
      <c r="C195">
        <v>97510</v>
      </c>
      <c r="D195">
        <v>98450</v>
      </c>
      <c r="E195">
        <v>97540</v>
      </c>
      <c r="F195">
        <f t="shared" si="28"/>
        <v>97675</v>
      </c>
    </row>
    <row r="196" spans="1:8" ht="12.75">
      <c r="A196" s="3" t="s">
        <v>28</v>
      </c>
      <c r="B196">
        <v>99230</v>
      </c>
      <c r="C196">
        <v>98430</v>
      </c>
      <c r="D196">
        <v>98480</v>
      </c>
      <c r="E196">
        <v>98010</v>
      </c>
      <c r="F196">
        <f t="shared" si="28"/>
        <v>98537.5</v>
      </c>
      <c r="G196">
        <f>AVERAGE(F196:F198)</f>
        <v>99585.83333333333</v>
      </c>
      <c r="H196">
        <f>STDEV(F196:F198)</f>
        <v>2162.3270643762403</v>
      </c>
    </row>
    <row r="197" spans="1:6" ht="12.75">
      <c r="A197" s="3" t="s">
        <v>13</v>
      </c>
      <c r="B197">
        <v>97810</v>
      </c>
      <c r="C197">
        <v>98750</v>
      </c>
      <c r="D197">
        <v>98500</v>
      </c>
      <c r="E197">
        <v>97530</v>
      </c>
      <c r="F197">
        <f t="shared" si="28"/>
        <v>98147.5</v>
      </c>
    </row>
    <row r="198" spans="1:6" ht="12.75">
      <c r="A198" s="3" t="s">
        <v>29</v>
      </c>
      <c r="B198">
        <v>101350</v>
      </c>
      <c r="C198">
        <v>103170</v>
      </c>
      <c r="D198">
        <v>102100</v>
      </c>
      <c r="E198">
        <v>101670</v>
      </c>
      <c r="F198">
        <f t="shared" si="28"/>
        <v>102072.5</v>
      </c>
    </row>
    <row r="199" spans="1:8" ht="12.75">
      <c r="A199" s="3" t="s">
        <v>30</v>
      </c>
      <c r="B199" s="1">
        <v>105250</v>
      </c>
      <c r="C199" s="1">
        <v>106260</v>
      </c>
      <c r="D199" s="1">
        <v>107050</v>
      </c>
      <c r="E199" s="1">
        <v>105650</v>
      </c>
      <c r="F199">
        <f t="shared" si="28"/>
        <v>106052.5</v>
      </c>
      <c r="G199">
        <f>AVERAGE(F199:F201)</f>
        <v>102355.83333333333</v>
      </c>
      <c r="H199">
        <f>STDEV(F199:F201)</f>
        <v>3433.163021665876</v>
      </c>
    </row>
    <row r="200" spans="1:6" ht="12.75">
      <c r="A200" s="3" t="s">
        <v>31</v>
      </c>
      <c r="B200">
        <v>99280</v>
      </c>
      <c r="C200">
        <v>99440</v>
      </c>
      <c r="D200">
        <v>99620</v>
      </c>
      <c r="E200">
        <v>98730</v>
      </c>
      <c r="F200">
        <f t="shared" si="28"/>
        <v>99267.5</v>
      </c>
    </row>
    <row r="201" spans="1:6" ht="12.75">
      <c r="A201" s="3" t="s">
        <v>32</v>
      </c>
      <c r="B201">
        <v>101380</v>
      </c>
      <c r="C201">
        <v>101180</v>
      </c>
      <c r="D201">
        <v>102100</v>
      </c>
      <c r="E201">
        <v>102330</v>
      </c>
      <c r="F201">
        <f t="shared" si="28"/>
        <v>101747.5</v>
      </c>
    </row>
    <row r="202" spans="1:8" ht="12.75">
      <c r="A202" s="3" t="s">
        <v>33</v>
      </c>
      <c r="B202">
        <v>4860</v>
      </c>
      <c r="C202">
        <v>4660</v>
      </c>
      <c r="D202">
        <v>4630</v>
      </c>
      <c r="E202">
        <v>4740</v>
      </c>
      <c r="F202">
        <f t="shared" si="28"/>
        <v>4722.5</v>
      </c>
      <c r="G202">
        <f>AVERAGE(F202:F203)</f>
        <v>4338.75</v>
      </c>
      <c r="H202">
        <f>STDEV(F202:F203)</f>
        <v>542.7044545606752</v>
      </c>
    </row>
    <row r="203" spans="1:6" ht="12.75">
      <c r="A203" s="3" t="s">
        <v>34</v>
      </c>
      <c r="B203">
        <v>3820</v>
      </c>
      <c r="C203">
        <v>3990</v>
      </c>
      <c r="D203">
        <v>4050</v>
      </c>
      <c r="E203">
        <v>3960</v>
      </c>
      <c r="F203">
        <f t="shared" si="28"/>
        <v>3955</v>
      </c>
    </row>
    <row r="204" spans="1:8" ht="12.75">
      <c r="A204" s="3" t="s">
        <v>35</v>
      </c>
      <c r="B204">
        <v>4520</v>
      </c>
      <c r="C204">
        <v>4550</v>
      </c>
      <c r="D204">
        <v>4830</v>
      </c>
      <c r="E204">
        <v>4540</v>
      </c>
      <c r="F204">
        <f t="shared" si="28"/>
        <v>4610</v>
      </c>
      <c r="G204">
        <f>AVERAGE(F204:F205)</f>
        <v>4428.75</v>
      </c>
      <c r="H204">
        <f>STDEV(F204:F205)</f>
        <v>256.3262081801235</v>
      </c>
    </row>
    <row r="205" spans="1:6" ht="12.75">
      <c r="A205" s="3" t="s">
        <v>36</v>
      </c>
      <c r="B205">
        <v>4090</v>
      </c>
      <c r="C205">
        <v>4160</v>
      </c>
      <c r="D205">
        <v>4370</v>
      </c>
      <c r="E205">
        <v>4370</v>
      </c>
      <c r="F205">
        <f t="shared" si="28"/>
        <v>4247.5</v>
      </c>
    </row>
    <row r="206" ht="12.75">
      <c r="A206" s="3"/>
    </row>
    <row r="208" ht="12.75">
      <c r="A208" s="2">
        <v>1320</v>
      </c>
    </row>
    <row r="209" ht="12.75">
      <c r="A209" s="2" t="s">
        <v>9</v>
      </c>
    </row>
    <row r="210" spans="1:8" ht="12.75">
      <c r="A210" s="3" t="s">
        <v>17</v>
      </c>
      <c r="B210">
        <v>16520</v>
      </c>
      <c r="C210">
        <v>16360</v>
      </c>
      <c r="D210">
        <v>16260</v>
      </c>
      <c r="E210">
        <v>16150</v>
      </c>
      <c r="F210">
        <f t="shared" si="28"/>
        <v>16322.5</v>
      </c>
      <c r="G210">
        <f>AVERAGE(F210:F211)</f>
        <v>15890</v>
      </c>
      <c r="H210">
        <f>STDEV(F210:F211)</f>
        <v>611.6473657263637</v>
      </c>
    </row>
    <row r="211" spans="1:6" ht="12.75">
      <c r="A211" s="3" t="s">
        <v>18</v>
      </c>
      <c r="B211">
        <v>15040</v>
      </c>
      <c r="C211">
        <v>15270</v>
      </c>
      <c r="D211">
        <v>15860</v>
      </c>
      <c r="E211">
        <v>15660</v>
      </c>
      <c r="F211">
        <f t="shared" si="28"/>
        <v>15457.5</v>
      </c>
    </row>
    <row r="212" spans="1:6" ht="12.75">
      <c r="A212" s="3" t="s">
        <v>19</v>
      </c>
      <c r="B212" s="1">
        <v>19540</v>
      </c>
      <c r="C212" s="1">
        <v>20980</v>
      </c>
      <c r="D212" s="1">
        <v>20990</v>
      </c>
      <c r="E212">
        <v>20650</v>
      </c>
      <c r="F212">
        <f t="shared" si="28"/>
        <v>20540</v>
      </c>
    </row>
    <row r="213" spans="1:8" ht="12.75">
      <c r="A213" s="3" t="s">
        <v>20</v>
      </c>
      <c r="B213">
        <v>55170</v>
      </c>
      <c r="C213">
        <v>56050</v>
      </c>
      <c r="D213">
        <v>56030</v>
      </c>
      <c r="E213">
        <v>56100</v>
      </c>
      <c r="F213">
        <f t="shared" si="28"/>
        <v>55837.5</v>
      </c>
      <c r="G213">
        <f>AVERAGE(F213:F214)</f>
        <v>56300</v>
      </c>
      <c r="H213">
        <f>STDEV(F213:F214)</f>
        <v>654.0737725975565</v>
      </c>
    </row>
    <row r="214" spans="1:6" ht="12.75">
      <c r="A214" s="3" t="s">
        <v>21</v>
      </c>
      <c r="B214">
        <v>55650</v>
      </c>
      <c r="C214">
        <v>56950</v>
      </c>
      <c r="D214">
        <v>57870</v>
      </c>
      <c r="E214">
        <v>56580</v>
      </c>
      <c r="F214">
        <f t="shared" si="28"/>
        <v>56762.5</v>
      </c>
    </row>
    <row r="215" spans="1:6" ht="12.75">
      <c r="A215" s="3" t="s">
        <v>22</v>
      </c>
      <c r="B215">
        <v>34680</v>
      </c>
      <c r="C215">
        <v>35570</v>
      </c>
      <c r="D215">
        <v>35640</v>
      </c>
      <c r="E215">
        <v>34890</v>
      </c>
      <c r="F215">
        <f t="shared" si="28"/>
        <v>35195</v>
      </c>
    </row>
    <row r="216" spans="1:8" ht="12.75">
      <c r="A216" s="3" t="s">
        <v>14</v>
      </c>
      <c r="B216">
        <v>60630</v>
      </c>
      <c r="C216">
        <v>61120</v>
      </c>
      <c r="D216">
        <v>61460</v>
      </c>
      <c r="E216">
        <v>60550</v>
      </c>
      <c r="F216">
        <f t="shared" si="28"/>
        <v>60940</v>
      </c>
      <c r="G216">
        <f>AVERAGE(F216:F217)</f>
        <v>65591.25</v>
      </c>
      <c r="H216">
        <f>STDEV(F216:F217)</f>
        <v>6577.860831987859</v>
      </c>
    </row>
    <row r="217" spans="1:6" ht="12.75">
      <c r="A217" s="3" t="s">
        <v>23</v>
      </c>
      <c r="B217">
        <v>70050</v>
      </c>
      <c r="C217">
        <v>70530</v>
      </c>
      <c r="D217">
        <v>70670</v>
      </c>
      <c r="E217">
        <v>69720</v>
      </c>
      <c r="F217">
        <f t="shared" si="28"/>
        <v>70242.5</v>
      </c>
    </row>
    <row r="218" spans="1:6" ht="12.75">
      <c r="A218" s="3" t="s">
        <v>24</v>
      </c>
      <c r="B218">
        <v>58680</v>
      </c>
      <c r="C218">
        <v>59720</v>
      </c>
      <c r="D218">
        <v>60630</v>
      </c>
      <c r="E218">
        <v>59870</v>
      </c>
      <c r="F218">
        <f t="shared" si="28"/>
        <v>59725</v>
      </c>
    </row>
    <row r="219" spans="1:8" ht="12.75">
      <c r="A219" s="3" t="s">
        <v>25</v>
      </c>
      <c r="B219">
        <v>80700</v>
      </c>
      <c r="C219">
        <v>81640</v>
      </c>
      <c r="D219">
        <v>81880</v>
      </c>
      <c r="E219">
        <v>81460</v>
      </c>
      <c r="F219">
        <f t="shared" si="28"/>
        <v>81420</v>
      </c>
      <c r="G219">
        <f>AVERAGE(F219:F220)</f>
        <v>70053.75</v>
      </c>
      <c r="H219">
        <f>STDEV(F219:F220)</f>
        <v>16074.304903323191</v>
      </c>
    </row>
    <row r="220" spans="1:6" ht="12.75">
      <c r="A220" s="3" t="s">
        <v>26</v>
      </c>
      <c r="B220">
        <v>58660</v>
      </c>
      <c r="C220">
        <v>58520</v>
      </c>
      <c r="D220">
        <v>58670</v>
      </c>
      <c r="E220">
        <v>58900</v>
      </c>
      <c r="F220">
        <f t="shared" si="28"/>
        <v>58687.5</v>
      </c>
    </row>
    <row r="221" spans="1:6" ht="12.75">
      <c r="A221" s="3" t="s">
        <v>0</v>
      </c>
      <c r="B221">
        <v>60170</v>
      </c>
      <c r="C221">
        <v>60660</v>
      </c>
      <c r="D221">
        <v>60910</v>
      </c>
      <c r="E221">
        <v>60820</v>
      </c>
      <c r="F221">
        <f t="shared" si="28"/>
        <v>60640</v>
      </c>
    </row>
    <row r="222" spans="1:8" ht="12.75">
      <c r="A222" s="3" t="s">
        <v>11</v>
      </c>
      <c r="B222">
        <v>110760</v>
      </c>
      <c r="C222">
        <v>109560</v>
      </c>
      <c r="D222">
        <v>110100</v>
      </c>
      <c r="E222">
        <v>109810</v>
      </c>
      <c r="F222">
        <f t="shared" si="28"/>
        <v>110057.5</v>
      </c>
      <c r="G222">
        <f>AVERAGE(F222:F223)</f>
        <v>107417.5</v>
      </c>
      <c r="H222">
        <f>STDEV(F222:F223)</f>
        <v>3733.523804664971</v>
      </c>
    </row>
    <row r="223" spans="1:6" ht="12.75">
      <c r="A223" s="3" t="s">
        <v>12</v>
      </c>
      <c r="B223">
        <v>105000</v>
      </c>
      <c r="C223">
        <v>105310</v>
      </c>
      <c r="D223">
        <v>104100</v>
      </c>
      <c r="E223">
        <v>104700</v>
      </c>
      <c r="F223">
        <f t="shared" si="28"/>
        <v>104777.5</v>
      </c>
    </row>
    <row r="224" spans="1:6" ht="12.75">
      <c r="A224" s="3" t="s">
        <v>27</v>
      </c>
      <c r="B224">
        <v>105690</v>
      </c>
      <c r="C224">
        <v>107010</v>
      </c>
      <c r="D224">
        <v>107500</v>
      </c>
      <c r="E224">
        <v>106880</v>
      </c>
      <c r="F224">
        <f t="shared" si="28"/>
        <v>106770</v>
      </c>
    </row>
    <row r="225" spans="1:8" ht="12.75">
      <c r="A225" s="3" t="s">
        <v>28</v>
      </c>
      <c r="B225" s="1">
        <v>109750</v>
      </c>
      <c r="C225" s="1">
        <v>110000</v>
      </c>
      <c r="D225" s="1">
        <v>110010</v>
      </c>
      <c r="E225">
        <v>109650</v>
      </c>
      <c r="F225">
        <f t="shared" si="28"/>
        <v>109852.5</v>
      </c>
      <c r="G225">
        <f>AVERAGE(F225:F226)</f>
        <v>110182.5</v>
      </c>
      <c r="H225">
        <f>STDEV(F225:F226)</f>
        <v>466.6904755831214</v>
      </c>
    </row>
    <row r="226" spans="1:6" ht="12.75">
      <c r="A226" s="3" t="s">
        <v>13</v>
      </c>
      <c r="B226">
        <v>113090</v>
      </c>
      <c r="C226">
        <v>109520</v>
      </c>
      <c r="D226">
        <v>110550</v>
      </c>
      <c r="E226">
        <v>108890</v>
      </c>
      <c r="F226">
        <f t="shared" si="28"/>
        <v>110512.5</v>
      </c>
    </row>
    <row r="227" spans="1:6" ht="12.75">
      <c r="A227" s="3" t="s">
        <v>29</v>
      </c>
      <c r="B227">
        <v>114960</v>
      </c>
      <c r="C227">
        <v>114120</v>
      </c>
      <c r="D227">
        <v>114210</v>
      </c>
      <c r="E227">
        <v>113290</v>
      </c>
      <c r="F227">
        <f t="shared" si="28"/>
        <v>114145</v>
      </c>
    </row>
    <row r="228" spans="1:8" ht="12.75">
      <c r="A228" s="3" t="s">
        <v>30</v>
      </c>
      <c r="B228">
        <v>117620</v>
      </c>
      <c r="C228">
        <v>117640</v>
      </c>
      <c r="D228">
        <v>118810</v>
      </c>
      <c r="E228">
        <v>117810</v>
      </c>
      <c r="F228">
        <f t="shared" si="28"/>
        <v>117970</v>
      </c>
      <c r="G228">
        <f>AVERAGE(F228:F229)</f>
        <v>117763.75</v>
      </c>
      <c r="H228">
        <f>STDEV(F228:F229)</f>
        <v>291.6815472394509</v>
      </c>
    </row>
    <row r="229" spans="1:6" ht="12.75">
      <c r="A229" s="3" t="s">
        <v>31</v>
      </c>
      <c r="B229">
        <v>114480</v>
      </c>
      <c r="C229">
        <v>113790</v>
      </c>
      <c r="D229">
        <v>121170</v>
      </c>
      <c r="E229">
        <v>120790</v>
      </c>
      <c r="F229">
        <f t="shared" si="28"/>
        <v>117557.5</v>
      </c>
    </row>
    <row r="230" spans="1:6" ht="12.75">
      <c r="A230" s="3" t="s">
        <v>32</v>
      </c>
      <c r="B230">
        <v>117850</v>
      </c>
      <c r="C230">
        <v>116770</v>
      </c>
      <c r="D230">
        <v>116710</v>
      </c>
      <c r="E230">
        <v>116660</v>
      </c>
      <c r="F230">
        <f t="shared" si="28"/>
        <v>116997.5</v>
      </c>
    </row>
    <row r="231" spans="1:8" ht="12.75">
      <c r="A231" s="3" t="s">
        <v>33</v>
      </c>
      <c r="B231">
        <v>4940</v>
      </c>
      <c r="C231">
        <v>5270</v>
      </c>
      <c r="D231">
        <v>5390</v>
      </c>
      <c r="E231">
        <v>5190</v>
      </c>
      <c r="F231">
        <f t="shared" si="28"/>
        <v>5197.5</v>
      </c>
      <c r="G231">
        <f>AVERAGE(F231:F232)</f>
        <v>4877.5</v>
      </c>
      <c r="H231">
        <f>STDEV(F231:F232)</f>
        <v>452.54833995939043</v>
      </c>
    </row>
    <row r="232" spans="1:6" ht="12.75">
      <c r="A232" s="3" t="s">
        <v>34</v>
      </c>
      <c r="B232">
        <v>4330</v>
      </c>
      <c r="C232">
        <v>4560</v>
      </c>
      <c r="D232">
        <v>4640</v>
      </c>
      <c r="E232">
        <v>4700</v>
      </c>
      <c r="F232">
        <f t="shared" si="28"/>
        <v>4557.5</v>
      </c>
    </row>
    <row r="233" spans="1:8" ht="12.75">
      <c r="A233" s="3" t="s">
        <v>35</v>
      </c>
      <c r="B233">
        <v>4910</v>
      </c>
      <c r="C233">
        <v>4900</v>
      </c>
      <c r="D233">
        <v>4800</v>
      </c>
      <c r="E233">
        <v>4910</v>
      </c>
      <c r="F233">
        <f t="shared" si="28"/>
        <v>4880</v>
      </c>
      <c r="G233">
        <f>AVERAGE(F233:F234)</f>
        <v>4738.75</v>
      </c>
      <c r="H233">
        <f>STDEV(F233:F234)</f>
        <v>199.75766568519967</v>
      </c>
    </row>
    <row r="234" spans="1:6" ht="12.75">
      <c r="A234" s="3" t="s">
        <v>36</v>
      </c>
      <c r="B234">
        <v>4280</v>
      </c>
      <c r="C234">
        <v>4540</v>
      </c>
      <c r="D234">
        <v>4860</v>
      </c>
      <c r="E234">
        <v>4710</v>
      </c>
      <c r="F234">
        <f t="shared" si="28"/>
        <v>4597.5</v>
      </c>
    </row>
    <row r="235" ht="12.75">
      <c r="A235" s="3"/>
    </row>
    <row r="236" ht="12.75">
      <c r="A236" s="2"/>
    </row>
    <row r="237" ht="12.75">
      <c r="A237" s="2">
        <v>1350</v>
      </c>
    </row>
    <row r="238" spans="1:5" ht="12.75">
      <c r="A238" s="2" t="s">
        <v>9</v>
      </c>
      <c r="B238" s="1"/>
      <c r="C238" s="1"/>
      <c r="D238" s="1"/>
      <c r="E238" s="1"/>
    </row>
    <row r="239" spans="1:8" ht="12.75">
      <c r="A239" s="3" t="s">
        <v>17</v>
      </c>
      <c r="B239">
        <v>16560</v>
      </c>
      <c r="C239">
        <v>16560</v>
      </c>
      <c r="D239">
        <v>16620</v>
      </c>
      <c r="E239">
        <v>16450</v>
      </c>
      <c r="F239">
        <f t="shared" si="28"/>
        <v>16547.5</v>
      </c>
      <c r="G239">
        <f>AVERAGE(F239:F240)</f>
        <v>16445</v>
      </c>
      <c r="H239">
        <f>STDEV(F239:F240)</f>
        <v>144.95689014324225</v>
      </c>
    </row>
    <row r="240" spans="1:6" ht="12.75">
      <c r="A240" s="3" t="s">
        <v>18</v>
      </c>
      <c r="B240">
        <v>15730</v>
      </c>
      <c r="C240">
        <v>16500</v>
      </c>
      <c r="D240">
        <v>16460</v>
      </c>
      <c r="E240">
        <v>16680</v>
      </c>
      <c r="F240">
        <f t="shared" si="28"/>
        <v>16342.5</v>
      </c>
    </row>
    <row r="241" spans="1:6" ht="12.75">
      <c r="A241" s="3" t="s">
        <v>19</v>
      </c>
      <c r="B241">
        <v>20700</v>
      </c>
      <c r="C241">
        <v>23190</v>
      </c>
      <c r="D241">
        <v>21950</v>
      </c>
      <c r="E241">
        <v>21870</v>
      </c>
      <c r="F241">
        <f t="shared" si="28"/>
        <v>21927.5</v>
      </c>
    </row>
    <row r="242" spans="1:8" ht="12.75">
      <c r="A242" s="3" t="s">
        <v>20</v>
      </c>
      <c r="B242">
        <v>56850</v>
      </c>
      <c r="C242">
        <v>57720</v>
      </c>
      <c r="D242">
        <v>57680</v>
      </c>
      <c r="E242">
        <v>57990</v>
      </c>
      <c r="F242">
        <f t="shared" si="28"/>
        <v>57560</v>
      </c>
      <c r="G242">
        <f>AVERAGE(F242:F243)</f>
        <v>56862.5</v>
      </c>
      <c r="H242">
        <f>STDEV(F242:F243)</f>
        <v>986.4139597552338</v>
      </c>
    </row>
    <row r="243" spans="1:6" ht="12.75">
      <c r="A243" s="3" t="s">
        <v>21</v>
      </c>
      <c r="B243">
        <v>55350</v>
      </c>
      <c r="C243">
        <v>56870</v>
      </c>
      <c r="D243">
        <v>56300</v>
      </c>
      <c r="E243">
        <v>56140</v>
      </c>
      <c r="F243">
        <f t="shared" si="28"/>
        <v>56165</v>
      </c>
    </row>
    <row r="244" spans="1:6" ht="12.75">
      <c r="A244" s="3" t="s">
        <v>22</v>
      </c>
      <c r="B244">
        <v>35710</v>
      </c>
      <c r="C244">
        <v>36980</v>
      </c>
      <c r="D244">
        <v>37020</v>
      </c>
      <c r="E244">
        <v>36280</v>
      </c>
      <c r="F244">
        <f t="shared" si="28"/>
        <v>36497.5</v>
      </c>
    </row>
    <row r="245" spans="1:8" ht="12.75">
      <c r="A245" s="3" t="s">
        <v>14</v>
      </c>
      <c r="B245">
        <v>62560</v>
      </c>
      <c r="C245">
        <v>63140</v>
      </c>
      <c r="D245">
        <v>63760</v>
      </c>
      <c r="E245">
        <v>62950</v>
      </c>
      <c r="F245">
        <f t="shared" si="28"/>
        <v>63102.5</v>
      </c>
      <c r="G245">
        <f>AVERAGE(F245:F246)</f>
        <v>67732.5</v>
      </c>
      <c r="H245">
        <f>STDEV(F245:F246)</f>
        <v>6547.80879378743</v>
      </c>
    </row>
    <row r="246" spans="1:6" ht="12.75">
      <c r="A246" s="3" t="s">
        <v>23</v>
      </c>
      <c r="B246">
        <v>71330</v>
      </c>
      <c r="C246">
        <v>73350</v>
      </c>
      <c r="D246">
        <v>72330</v>
      </c>
      <c r="E246">
        <v>72440</v>
      </c>
      <c r="F246">
        <f aca="true" t="shared" si="29" ref="F246:F309">AVERAGE(B246:E246)</f>
        <v>72362.5</v>
      </c>
    </row>
    <row r="247" spans="1:6" ht="12.75">
      <c r="A247" s="3" t="s">
        <v>24</v>
      </c>
      <c r="B247">
        <v>62520</v>
      </c>
      <c r="C247">
        <v>62910</v>
      </c>
      <c r="D247">
        <v>61990</v>
      </c>
      <c r="E247">
        <v>61940</v>
      </c>
      <c r="F247">
        <f t="shared" si="29"/>
        <v>62340</v>
      </c>
    </row>
    <row r="248" spans="1:8" ht="12.75">
      <c r="A248" s="3" t="s">
        <v>25</v>
      </c>
      <c r="B248">
        <v>85270</v>
      </c>
      <c r="C248">
        <v>87710</v>
      </c>
      <c r="D248">
        <v>86490</v>
      </c>
      <c r="E248">
        <v>87300</v>
      </c>
      <c r="F248">
        <f t="shared" si="29"/>
        <v>86692.5</v>
      </c>
      <c r="G248">
        <f>AVERAGE(F248:F249)</f>
        <v>73310</v>
      </c>
      <c r="H248">
        <f>STDEV(F248:F249)</f>
        <v>18925.712998457944</v>
      </c>
    </row>
    <row r="249" spans="1:6" ht="12.75">
      <c r="A249" s="3" t="s">
        <v>26</v>
      </c>
      <c r="B249">
        <v>60660</v>
      </c>
      <c r="C249">
        <v>60210</v>
      </c>
      <c r="D249">
        <v>59430</v>
      </c>
      <c r="E249">
        <v>59410</v>
      </c>
      <c r="F249">
        <f t="shared" si="29"/>
        <v>59927.5</v>
      </c>
    </row>
    <row r="250" spans="1:6" ht="12.75">
      <c r="A250" s="3" t="s">
        <v>0</v>
      </c>
      <c r="B250">
        <v>62610</v>
      </c>
      <c r="C250">
        <v>63140</v>
      </c>
      <c r="D250">
        <v>63130</v>
      </c>
      <c r="E250">
        <v>63600</v>
      </c>
      <c r="F250">
        <f t="shared" si="29"/>
        <v>63120</v>
      </c>
    </row>
    <row r="251" spans="1:8" ht="12.75">
      <c r="A251" s="3" t="s">
        <v>11</v>
      </c>
      <c r="B251" s="1">
        <v>114370</v>
      </c>
      <c r="C251" s="1">
        <v>115360</v>
      </c>
      <c r="D251" s="1">
        <v>115240</v>
      </c>
      <c r="E251">
        <v>115420</v>
      </c>
      <c r="F251">
        <f t="shared" si="29"/>
        <v>115097.5</v>
      </c>
      <c r="G251">
        <f>AVERAGE(F251:F252)</f>
        <v>113617.5</v>
      </c>
      <c r="H251">
        <f>STDEV(F251:F252)</f>
        <v>2093.0360723121807</v>
      </c>
    </row>
    <row r="252" spans="1:6" ht="12.75">
      <c r="A252" s="3" t="s">
        <v>12</v>
      </c>
      <c r="B252">
        <v>111970</v>
      </c>
      <c r="C252">
        <v>112540</v>
      </c>
      <c r="D252">
        <v>112190</v>
      </c>
      <c r="E252">
        <v>111850</v>
      </c>
      <c r="F252">
        <f t="shared" si="29"/>
        <v>112137.5</v>
      </c>
    </row>
    <row r="253" spans="1:6" ht="12.75">
      <c r="A253" s="3" t="s">
        <v>27</v>
      </c>
      <c r="B253">
        <v>116240</v>
      </c>
      <c r="C253">
        <v>118440</v>
      </c>
      <c r="D253">
        <v>117960</v>
      </c>
      <c r="E253">
        <v>117570</v>
      </c>
      <c r="F253">
        <f t="shared" si="29"/>
        <v>117552.5</v>
      </c>
    </row>
    <row r="254" spans="1:8" ht="12.75">
      <c r="A254" s="3" t="s">
        <v>28</v>
      </c>
      <c r="B254">
        <v>117930</v>
      </c>
      <c r="C254">
        <v>117370</v>
      </c>
      <c r="D254">
        <v>117080</v>
      </c>
      <c r="E254">
        <v>116770</v>
      </c>
      <c r="F254">
        <f t="shared" si="29"/>
        <v>117287.5</v>
      </c>
      <c r="G254">
        <f>AVERAGE(F254:F255)</f>
        <v>118638.75</v>
      </c>
      <c r="H254">
        <f>STDEV(F254:F255)</f>
        <v>1910.9560761566447</v>
      </c>
    </row>
    <row r="255" spans="1:6" ht="12.75">
      <c r="A255" s="3" t="s">
        <v>13</v>
      </c>
      <c r="B255">
        <v>120090</v>
      </c>
      <c r="C255">
        <v>119480</v>
      </c>
      <c r="D255">
        <v>120260</v>
      </c>
      <c r="E255">
        <v>120130</v>
      </c>
      <c r="F255">
        <f t="shared" si="29"/>
        <v>119990</v>
      </c>
    </row>
    <row r="256" spans="1:6" ht="12.75">
      <c r="A256" s="3" t="s">
        <v>29</v>
      </c>
      <c r="B256">
        <v>124140</v>
      </c>
      <c r="C256">
        <v>124540</v>
      </c>
      <c r="D256">
        <v>124510</v>
      </c>
      <c r="E256">
        <v>123800</v>
      </c>
      <c r="F256">
        <f t="shared" si="29"/>
        <v>124247.5</v>
      </c>
    </row>
    <row r="257" spans="1:8" ht="12.75">
      <c r="A257" s="3" t="s">
        <v>30</v>
      </c>
      <c r="B257">
        <v>129020</v>
      </c>
      <c r="C257">
        <v>131980</v>
      </c>
      <c r="D257">
        <v>130550</v>
      </c>
      <c r="E257">
        <v>130900</v>
      </c>
      <c r="F257">
        <f t="shared" si="29"/>
        <v>130612.5</v>
      </c>
      <c r="G257">
        <f>AVERAGE(F257:F258)</f>
        <v>125980</v>
      </c>
      <c r="H257">
        <f>STDEV(F257:F258)</f>
        <v>6551.344327693363</v>
      </c>
    </row>
    <row r="258" spans="1:6" ht="12.75">
      <c r="A258" s="3" t="s">
        <v>31</v>
      </c>
      <c r="B258">
        <v>122220</v>
      </c>
      <c r="C258">
        <v>121790</v>
      </c>
      <c r="D258">
        <v>120620</v>
      </c>
      <c r="E258">
        <v>120760</v>
      </c>
      <c r="F258">
        <f t="shared" si="29"/>
        <v>121347.5</v>
      </c>
    </row>
    <row r="259" spans="1:6" ht="12.75">
      <c r="A259" s="3" t="s">
        <v>32</v>
      </c>
      <c r="B259">
        <v>125470</v>
      </c>
      <c r="C259">
        <v>127210</v>
      </c>
      <c r="D259">
        <v>125750</v>
      </c>
      <c r="E259">
        <v>124830</v>
      </c>
      <c r="F259">
        <f t="shared" si="29"/>
        <v>125815</v>
      </c>
    </row>
    <row r="260" spans="1:8" ht="12.75">
      <c r="A260" s="3" t="s">
        <v>33</v>
      </c>
      <c r="B260">
        <v>5140</v>
      </c>
      <c r="C260">
        <v>5760</v>
      </c>
      <c r="D260">
        <v>5740</v>
      </c>
      <c r="E260">
        <v>5810</v>
      </c>
      <c r="F260">
        <f t="shared" si="29"/>
        <v>5612.5</v>
      </c>
      <c r="G260">
        <f>AVERAGE(F260:F261)</f>
        <v>5423.75</v>
      </c>
      <c r="H260">
        <f>STDEV(F260:F261)</f>
        <v>266.9328098979217</v>
      </c>
    </row>
    <row r="261" spans="1:6" ht="12.75">
      <c r="A261" s="3" t="s">
        <v>34</v>
      </c>
      <c r="B261">
        <v>4930</v>
      </c>
      <c r="C261">
        <v>5370</v>
      </c>
      <c r="D261">
        <v>5330</v>
      </c>
      <c r="E261">
        <v>5310</v>
      </c>
      <c r="F261">
        <f>AVERAGE(B261:E261)</f>
        <v>5235</v>
      </c>
    </row>
    <row r="262" spans="1:8" ht="12.75">
      <c r="A262" s="3" t="s">
        <v>35</v>
      </c>
      <c r="B262">
        <v>5030</v>
      </c>
      <c r="C262">
        <v>5050</v>
      </c>
      <c r="D262">
        <v>5080</v>
      </c>
      <c r="E262">
        <v>5260</v>
      </c>
      <c r="F262">
        <f>AVERAGE(B262:E262)</f>
        <v>5105</v>
      </c>
      <c r="G262">
        <f>AVERAGE(F262:F263)</f>
        <v>4833.75</v>
      </c>
      <c r="H262">
        <f>STDEV(F262:F263)</f>
        <v>383.60542879370206</v>
      </c>
    </row>
    <row r="263" spans="1:6" ht="12.75">
      <c r="A263" s="3" t="s">
        <v>36</v>
      </c>
      <c r="B263">
        <v>4450</v>
      </c>
      <c r="C263">
        <v>4520</v>
      </c>
      <c r="D263">
        <v>4650</v>
      </c>
      <c r="E263">
        <v>4630</v>
      </c>
      <c r="F263">
        <f>AVERAGE(B263:E263)</f>
        <v>4562.5</v>
      </c>
    </row>
    <row r="264" spans="1:4" ht="12.75">
      <c r="A264" s="3"/>
      <c r="B264" s="1"/>
      <c r="C264" s="1"/>
      <c r="D264" s="1"/>
    </row>
    <row r="266" ht="12.75">
      <c r="A266" s="2">
        <v>1420</v>
      </c>
    </row>
    <row r="267" ht="12.75">
      <c r="A267" s="2" t="s">
        <v>9</v>
      </c>
    </row>
    <row r="268" spans="1:8" ht="12.75">
      <c r="A268" s="3" t="s">
        <v>17</v>
      </c>
      <c r="B268">
        <v>17030</v>
      </c>
      <c r="C268">
        <v>17180</v>
      </c>
      <c r="D268">
        <v>17270</v>
      </c>
      <c r="E268">
        <v>17220</v>
      </c>
      <c r="F268">
        <f t="shared" si="29"/>
        <v>17175</v>
      </c>
      <c r="G268">
        <f>AVERAGE(F268:F269)</f>
        <v>17065</v>
      </c>
      <c r="H268">
        <f>STDEV(F268:F269)</f>
        <v>155.56349186104046</v>
      </c>
    </row>
    <row r="269" spans="1:6" ht="12.75">
      <c r="A269" s="3" t="s">
        <v>18</v>
      </c>
      <c r="B269">
        <v>16430</v>
      </c>
      <c r="C269">
        <v>16740</v>
      </c>
      <c r="D269">
        <v>17030</v>
      </c>
      <c r="E269">
        <v>17620</v>
      </c>
      <c r="F269">
        <f t="shared" si="29"/>
        <v>16955</v>
      </c>
    </row>
    <row r="270" spans="1:6" ht="12.75">
      <c r="A270" s="3" t="s">
        <v>19</v>
      </c>
      <c r="B270">
        <v>22430</v>
      </c>
      <c r="C270">
        <v>22640</v>
      </c>
      <c r="D270">
        <v>22440</v>
      </c>
      <c r="E270">
        <v>22440</v>
      </c>
      <c r="F270">
        <f t="shared" si="29"/>
        <v>22487.5</v>
      </c>
    </row>
    <row r="271" spans="1:8" ht="12.75">
      <c r="A271" s="3" t="s">
        <v>20</v>
      </c>
      <c r="B271">
        <v>57850</v>
      </c>
      <c r="C271">
        <v>58730</v>
      </c>
      <c r="D271">
        <v>58950</v>
      </c>
      <c r="E271">
        <v>58510</v>
      </c>
      <c r="F271">
        <f t="shared" si="29"/>
        <v>58510</v>
      </c>
      <c r="G271">
        <f>AVERAGE(F271:F272)</f>
        <v>59191.25</v>
      </c>
      <c r="H271">
        <f>STDEV(F271:F272)</f>
        <v>963.432989366671</v>
      </c>
    </row>
    <row r="272" spans="1:6" ht="12.75">
      <c r="A272" s="3" t="s">
        <v>21</v>
      </c>
      <c r="B272">
        <v>61020</v>
      </c>
      <c r="C272">
        <v>59980</v>
      </c>
      <c r="D272">
        <v>59240</v>
      </c>
      <c r="E272">
        <v>59250</v>
      </c>
      <c r="F272">
        <f t="shared" si="29"/>
        <v>59872.5</v>
      </c>
    </row>
    <row r="273" spans="1:6" ht="12.75">
      <c r="A273" s="3" t="s">
        <v>22</v>
      </c>
      <c r="B273">
        <v>37460</v>
      </c>
      <c r="C273">
        <v>38280</v>
      </c>
      <c r="D273">
        <v>38380</v>
      </c>
      <c r="E273">
        <v>38470</v>
      </c>
      <c r="F273">
        <f t="shared" si="29"/>
        <v>38147.5</v>
      </c>
    </row>
    <row r="274" spans="1:8" ht="12.75">
      <c r="A274" s="3" t="s">
        <v>14</v>
      </c>
      <c r="B274">
        <v>63770</v>
      </c>
      <c r="C274">
        <v>64510</v>
      </c>
      <c r="D274">
        <v>64750</v>
      </c>
      <c r="E274">
        <v>64770</v>
      </c>
      <c r="F274">
        <f t="shared" si="29"/>
        <v>64450</v>
      </c>
      <c r="G274">
        <f>AVERAGE(F274:F275)</f>
        <v>69593.75</v>
      </c>
      <c r="H274">
        <f>STDEV(F274:F275)</f>
        <v>7274.361011456607</v>
      </c>
    </row>
    <row r="275" spans="1:6" ht="12.75">
      <c r="A275" s="3" t="s">
        <v>23</v>
      </c>
      <c r="B275">
        <v>73740</v>
      </c>
      <c r="C275">
        <v>75740</v>
      </c>
      <c r="D275">
        <v>75190</v>
      </c>
      <c r="E275">
        <v>74280</v>
      </c>
      <c r="F275">
        <f t="shared" si="29"/>
        <v>74737.5</v>
      </c>
    </row>
    <row r="276" spans="1:6" ht="12.75">
      <c r="A276" s="3" t="s">
        <v>24</v>
      </c>
      <c r="B276">
        <v>62670</v>
      </c>
      <c r="C276">
        <v>63190</v>
      </c>
      <c r="D276">
        <v>63560</v>
      </c>
      <c r="E276">
        <v>62390</v>
      </c>
      <c r="F276">
        <f t="shared" si="29"/>
        <v>62952.5</v>
      </c>
    </row>
    <row r="277" spans="1:8" ht="12.75">
      <c r="A277" s="3" t="s">
        <v>25</v>
      </c>
      <c r="B277" s="1">
        <v>87260</v>
      </c>
      <c r="C277" s="1">
        <v>88870</v>
      </c>
      <c r="D277" s="1">
        <v>89390</v>
      </c>
      <c r="E277">
        <v>88740</v>
      </c>
      <c r="F277">
        <f t="shared" si="29"/>
        <v>88565</v>
      </c>
      <c r="G277">
        <f>AVERAGE(F277:F278)</f>
        <v>75382.5</v>
      </c>
      <c r="H277">
        <f>STDEV(F277:F278)</f>
        <v>18642.870285983325</v>
      </c>
    </row>
    <row r="278" spans="1:6" ht="12.75">
      <c r="A278" s="3" t="s">
        <v>26</v>
      </c>
      <c r="B278">
        <v>62410</v>
      </c>
      <c r="C278">
        <v>62840</v>
      </c>
      <c r="D278">
        <v>61750</v>
      </c>
      <c r="E278">
        <v>61800</v>
      </c>
      <c r="F278">
        <f t="shared" si="29"/>
        <v>62200</v>
      </c>
    </row>
    <row r="279" spans="1:6" ht="12.75">
      <c r="A279" s="3" t="s">
        <v>0</v>
      </c>
      <c r="B279">
        <v>65900</v>
      </c>
      <c r="C279">
        <v>66180</v>
      </c>
      <c r="D279">
        <v>66360</v>
      </c>
      <c r="E279">
        <v>65970</v>
      </c>
      <c r="F279">
        <f t="shared" si="29"/>
        <v>66102.5</v>
      </c>
    </row>
    <row r="280" spans="1:8" ht="12.75">
      <c r="A280" s="3" t="s">
        <v>11</v>
      </c>
      <c r="B280">
        <v>121560</v>
      </c>
      <c r="C280">
        <v>122680</v>
      </c>
      <c r="D280">
        <v>122520</v>
      </c>
      <c r="E280">
        <v>121370</v>
      </c>
      <c r="F280">
        <f t="shared" si="29"/>
        <v>122032.5</v>
      </c>
      <c r="G280">
        <f>AVERAGE(F280:F281)</f>
        <v>120973.75</v>
      </c>
      <c r="H280">
        <f>STDEV(F280:F281)</f>
        <v>1497.2986091625144</v>
      </c>
    </row>
    <row r="281" spans="1:6" ht="12.75">
      <c r="A281" s="3" t="s">
        <v>12</v>
      </c>
      <c r="B281">
        <v>120050</v>
      </c>
      <c r="C281">
        <v>120150</v>
      </c>
      <c r="D281">
        <v>120320</v>
      </c>
      <c r="E281">
        <v>119140</v>
      </c>
      <c r="F281">
        <f t="shared" si="29"/>
        <v>119915</v>
      </c>
    </row>
    <row r="282" spans="1:6" ht="12.75">
      <c r="A282" s="3" t="s">
        <v>27</v>
      </c>
      <c r="B282">
        <v>123550</v>
      </c>
      <c r="C282">
        <v>126430</v>
      </c>
      <c r="D282">
        <v>125950</v>
      </c>
      <c r="E282">
        <v>125750</v>
      </c>
      <c r="F282">
        <f t="shared" si="29"/>
        <v>125420</v>
      </c>
    </row>
    <row r="283" spans="1:8" ht="12.75">
      <c r="A283" s="3" t="s">
        <v>28</v>
      </c>
      <c r="B283">
        <v>127380</v>
      </c>
      <c r="C283">
        <v>126680</v>
      </c>
      <c r="D283">
        <v>127400</v>
      </c>
      <c r="E283">
        <v>125580</v>
      </c>
      <c r="F283">
        <f t="shared" si="29"/>
        <v>126760</v>
      </c>
      <c r="G283">
        <f>AVERAGE(F283:F284)</f>
        <v>129143.75</v>
      </c>
      <c r="H283">
        <f>STDEV(F283:F284)</f>
        <v>3371.131579306865</v>
      </c>
    </row>
    <row r="284" spans="1:6" ht="12.75">
      <c r="A284" s="3" t="s">
        <v>13</v>
      </c>
      <c r="B284">
        <v>130900</v>
      </c>
      <c r="C284">
        <v>132140</v>
      </c>
      <c r="D284">
        <v>132390</v>
      </c>
      <c r="E284">
        <v>130680</v>
      </c>
      <c r="F284">
        <f t="shared" si="29"/>
        <v>131527.5</v>
      </c>
    </row>
    <row r="285" spans="1:6" ht="12.75">
      <c r="A285" s="3" t="s">
        <v>29</v>
      </c>
      <c r="B285">
        <v>132810</v>
      </c>
      <c r="C285">
        <v>132770</v>
      </c>
      <c r="D285">
        <v>134180</v>
      </c>
      <c r="E285">
        <v>133490</v>
      </c>
      <c r="F285">
        <f t="shared" si="29"/>
        <v>133312.5</v>
      </c>
    </row>
    <row r="286" spans="1:8" ht="12.75">
      <c r="A286" s="3" t="s">
        <v>30</v>
      </c>
      <c r="B286">
        <v>144910</v>
      </c>
      <c r="C286">
        <v>144550</v>
      </c>
      <c r="D286">
        <v>143770</v>
      </c>
      <c r="E286">
        <v>143940</v>
      </c>
      <c r="F286">
        <f t="shared" si="29"/>
        <v>144292.5</v>
      </c>
      <c r="G286">
        <f>AVERAGE(F286:F287)</f>
        <v>138257.5</v>
      </c>
      <c r="H286">
        <f>STDEV(F286:F287)</f>
        <v>8534.77884892163</v>
      </c>
    </row>
    <row r="287" spans="1:6" ht="12.75">
      <c r="A287" s="3" t="s">
        <v>31</v>
      </c>
      <c r="B287">
        <v>132790</v>
      </c>
      <c r="C287">
        <v>132930</v>
      </c>
      <c r="D287">
        <v>132310</v>
      </c>
      <c r="E287">
        <v>130860</v>
      </c>
      <c r="F287">
        <f t="shared" si="29"/>
        <v>132222.5</v>
      </c>
    </row>
    <row r="288" spans="1:6" ht="12.75">
      <c r="A288" s="3" t="s">
        <v>32</v>
      </c>
      <c r="B288">
        <v>138270</v>
      </c>
      <c r="C288">
        <v>139470</v>
      </c>
      <c r="D288">
        <v>138610</v>
      </c>
      <c r="E288">
        <v>136360</v>
      </c>
      <c r="F288">
        <f t="shared" si="29"/>
        <v>138177.5</v>
      </c>
    </row>
    <row r="289" spans="1:8" ht="12.75">
      <c r="A289" s="3" t="s">
        <v>33</v>
      </c>
      <c r="B289">
        <v>6200</v>
      </c>
      <c r="C289">
        <v>6400</v>
      </c>
      <c r="D289">
        <v>6400</v>
      </c>
      <c r="E289">
        <v>6300</v>
      </c>
      <c r="F289">
        <f t="shared" si="29"/>
        <v>6325</v>
      </c>
      <c r="G289">
        <f>AVERAGE(F289:F290)</f>
        <v>6082.5</v>
      </c>
      <c r="H289">
        <f>STDEV(F289:F290)</f>
        <v>342.94678887547553</v>
      </c>
    </row>
    <row r="290" spans="1:6" ht="12.75">
      <c r="A290" s="3" t="s">
        <v>34</v>
      </c>
      <c r="B290" s="1">
        <v>5510</v>
      </c>
      <c r="C290" s="1">
        <v>5810</v>
      </c>
      <c r="D290" s="1">
        <v>6040</v>
      </c>
      <c r="E290">
        <v>6000</v>
      </c>
      <c r="F290">
        <f t="shared" si="29"/>
        <v>5840</v>
      </c>
    </row>
    <row r="291" spans="1:8" ht="12.75">
      <c r="A291" s="3" t="s">
        <v>35</v>
      </c>
      <c r="B291">
        <v>5580</v>
      </c>
      <c r="C291">
        <v>5500</v>
      </c>
      <c r="D291">
        <v>5470</v>
      </c>
      <c r="E291">
        <v>5690</v>
      </c>
      <c r="F291">
        <f t="shared" si="29"/>
        <v>5560</v>
      </c>
      <c r="G291">
        <f>AVERAGE(F291:F292)</f>
        <v>5276.25</v>
      </c>
      <c r="H291">
        <f>STDEV(F291:F292)</f>
        <v>401.2830983233657</v>
      </c>
    </row>
    <row r="292" spans="1:6" ht="12.75">
      <c r="A292" s="3" t="s">
        <v>36</v>
      </c>
      <c r="B292">
        <v>4930</v>
      </c>
      <c r="C292">
        <v>4980</v>
      </c>
      <c r="D292">
        <v>5010</v>
      </c>
      <c r="E292">
        <v>5050</v>
      </c>
      <c r="F292">
        <f t="shared" si="29"/>
        <v>4992.5</v>
      </c>
    </row>
    <row r="293" ht="12.75">
      <c r="A293" s="3"/>
    </row>
    <row r="295" ht="12.75">
      <c r="A295" s="2">
        <v>1450</v>
      </c>
    </row>
    <row r="296" ht="12.75">
      <c r="A296" s="2" t="s">
        <v>9</v>
      </c>
    </row>
    <row r="297" spans="1:8" ht="12.75">
      <c r="A297" s="3" t="s">
        <v>17</v>
      </c>
      <c r="B297">
        <v>17160</v>
      </c>
      <c r="C297">
        <v>17570</v>
      </c>
      <c r="D297">
        <v>17550</v>
      </c>
      <c r="E297">
        <v>17170</v>
      </c>
      <c r="F297">
        <f t="shared" si="29"/>
        <v>17362.5</v>
      </c>
      <c r="G297">
        <f>AVERAGE(F297:F298)</f>
        <v>17402.5</v>
      </c>
      <c r="H297">
        <f>STDEV(F297:F298)</f>
        <v>56.568542494923804</v>
      </c>
    </row>
    <row r="298" spans="1:6" ht="12.75">
      <c r="A298" s="3" t="s">
        <v>18</v>
      </c>
      <c r="B298">
        <v>17200</v>
      </c>
      <c r="C298">
        <v>17240</v>
      </c>
      <c r="D298">
        <v>17510</v>
      </c>
      <c r="E298">
        <v>17820</v>
      </c>
      <c r="F298">
        <f t="shared" si="29"/>
        <v>17442.5</v>
      </c>
    </row>
    <row r="299" spans="1:6" ht="12.75">
      <c r="A299" s="3" t="s">
        <v>19</v>
      </c>
      <c r="B299">
        <v>23220</v>
      </c>
      <c r="C299">
        <v>22440</v>
      </c>
      <c r="D299">
        <v>22190</v>
      </c>
      <c r="E299">
        <v>22280</v>
      </c>
      <c r="F299">
        <f t="shared" si="29"/>
        <v>22532.5</v>
      </c>
    </row>
    <row r="300" spans="1:8" ht="12.75">
      <c r="A300" s="3" t="s">
        <v>20</v>
      </c>
      <c r="B300">
        <v>57920</v>
      </c>
      <c r="C300">
        <v>58750</v>
      </c>
      <c r="D300">
        <v>58900</v>
      </c>
      <c r="E300">
        <v>58940</v>
      </c>
      <c r="F300">
        <f t="shared" si="29"/>
        <v>58627.5</v>
      </c>
      <c r="G300">
        <f>AVERAGE(F300:F301)</f>
        <v>58397.5</v>
      </c>
      <c r="H300">
        <f>STDEV(F300:F301)</f>
        <v>325.2691193458119</v>
      </c>
    </row>
    <row r="301" spans="1:6" ht="12.75">
      <c r="A301" s="3" t="s">
        <v>21</v>
      </c>
      <c r="B301">
        <v>57430</v>
      </c>
      <c r="C301">
        <v>59110</v>
      </c>
      <c r="D301">
        <v>57980</v>
      </c>
      <c r="E301">
        <v>58150</v>
      </c>
      <c r="F301">
        <f t="shared" si="29"/>
        <v>58167.5</v>
      </c>
    </row>
    <row r="302" spans="1:6" ht="12.75">
      <c r="A302" s="3" t="s">
        <v>22</v>
      </c>
      <c r="B302">
        <v>37860</v>
      </c>
      <c r="C302">
        <v>39280</v>
      </c>
      <c r="D302">
        <v>39000</v>
      </c>
      <c r="E302">
        <v>38650</v>
      </c>
      <c r="F302">
        <f t="shared" si="29"/>
        <v>38697.5</v>
      </c>
    </row>
    <row r="303" spans="1:8" ht="12.75">
      <c r="A303" s="3" t="s">
        <v>14</v>
      </c>
      <c r="B303" s="1">
        <v>64340</v>
      </c>
      <c r="C303" s="1">
        <v>65100</v>
      </c>
      <c r="D303" s="1">
        <v>64990</v>
      </c>
      <c r="E303">
        <v>65140</v>
      </c>
      <c r="F303">
        <f t="shared" si="29"/>
        <v>64892.5</v>
      </c>
      <c r="G303">
        <f>AVERAGE(F303:F304)</f>
        <v>69547.5</v>
      </c>
      <c r="H303">
        <f>STDEV(F303:F304)</f>
        <v>6583.164132846758</v>
      </c>
    </row>
    <row r="304" spans="1:6" ht="12.75">
      <c r="A304" s="3" t="s">
        <v>23</v>
      </c>
      <c r="B304">
        <v>73260</v>
      </c>
      <c r="C304">
        <v>74710</v>
      </c>
      <c r="D304">
        <v>74370</v>
      </c>
      <c r="E304">
        <v>74470</v>
      </c>
      <c r="F304">
        <f t="shared" si="29"/>
        <v>74202.5</v>
      </c>
    </row>
    <row r="305" spans="1:6" ht="12.75">
      <c r="A305" s="3" t="s">
        <v>24</v>
      </c>
      <c r="B305">
        <v>62380</v>
      </c>
      <c r="C305">
        <v>63210</v>
      </c>
      <c r="D305">
        <v>63420</v>
      </c>
      <c r="E305">
        <v>62730</v>
      </c>
      <c r="F305">
        <f t="shared" si="29"/>
        <v>62935</v>
      </c>
    </row>
    <row r="306" spans="1:8" ht="12.75">
      <c r="A306" s="3" t="s">
        <v>25</v>
      </c>
      <c r="B306">
        <v>90810</v>
      </c>
      <c r="C306">
        <v>90770</v>
      </c>
      <c r="D306">
        <v>90840</v>
      </c>
      <c r="E306">
        <v>90210</v>
      </c>
      <c r="F306">
        <f t="shared" si="29"/>
        <v>90657.5</v>
      </c>
      <c r="G306">
        <f>AVERAGE(F306:F307)</f>
        <v>76736.25</v>
      </c>
      <c r="H306">
        <f>STDEV(F306:F307)</f>
        <v>19687.620555186448</v>
      </c>
    </row>
    <row r="307" spans="1:6" ht="12.75">
      <c r="A307" s="3" t="s">
        <v>26</v>
      </c>
      <c r="B307">
        <v>63110</v>
      </c>
      <c r="C307">
        <v>62840</v>
      </c>
      <c r="D307">
        <v>62710</v>
      </c>
      <c r="E307">
        <v>62600</v>
      </c>
      <c r="F307">
        <f t="shared" si="29"/>
        <v>62815</v>
      </c>
    </row>
    <row r="308" spans="1:6" ht="12.75">
      <c r="A308" s="3" t="s">
        <v>0</v>
      </c>
      <c r="B308">
        <v>66810</v>
      </c>
      <c r="C308">
        <v>67120</v>
      </c>
      <c r="D308">
        <v>67100</v>
      </c>
      <c r="E308">
        <v>66940</v>
      </c>
      <c r="F308">
        <f t="shared" si="29"/>
        <v>66992.5</v>
      </c>
    </row>
    <row r="309" spans="1:8" ht="12.75">
      <c r="A309" s="3" t="s">
        <v>11</v>
      </c>
      <c r="B309">
        <v>126240</v>
      </c>
      <c r="C309">
        <v>124450</v>
      </c>
      <c r="D309">
        <v>126090</v>
      </c>
      <c r="E309">
        <v>125840</v>
      </c>
      <c r="F309">
        <f t="shared" si="29"/>
        <v>125655</v>
      </c>
      <c r="G309">
        <f>AVERAGE(F309:F310)</f>
        <v>124692.5</v>
      </c>
      <c r="H309">
        <f>STDEV(F309:F310)</f>
        <v>1361.180553784104</v>
      </c>
    </row>
    <row r="310" spans="1:6" ht="12.75">
      <c r="A310" s="3" t="s">
        <v>12</v>
      </c>
      <c r="B310">
        <v>124740</v>
      </c>
      <c r="C310">
        <v>123290</v>
      </c>
      <c r="D310">
        <v>123350</v>
      </c>
      <c r="E310">
        <v>123540</v>
      </c>
      <c r="F310">
        <f aca="true" t="shared" si="30" ref="F310:F373">AVERAGE(B310:E310)</f>
        <v>123730</v>
      </c>
    </row>
    <row r="311" spans="1:6" ht="12.75">
      <c r="A311" s="3" t="s">
        <v>27</v>
      </c>
      <c r="B311">
        <v>129010</v>
      </c>
      <c r="C311">
        <v>130000</v>
      </c>
      <c r="D311">
        <v>130540</v>
      </c>
      <c r="E311">
        <v>129990</v>
      </c>
      <c r="F311">
        <f t="shared" si="30"/>
        <v>129885</v>
      </c>
    </row>
    <row r="312" spans="1:8" ht="12.75">
      <c r="A312" s="3" t="s">
        <v>28</v>
      </c>
      <c r="B312">
        <v>133400</v>
      </c>
      <c r="C312">
        <v>132730</v>
      </c>
      <c r="D312">
        <v>132230</v>
      </c>
      <c r="E312">
        <v>131100</v>
      </c>
      <c r="F312">
        <f t="shared" si="30"/>
        <v>132365</v>
      </c>
      <c r="G312">
        <f>AVERAGE(F312:F313)</f>
        <v>135633.75</v>
      </c>
      <c r="H312">
        <f>STDEV(F312:F313)</f>
        <v>4622.710582007055</v>
      </c>
    </row>
    <row r="313" spans="1:6" ht="12.75">
      <c r="A313" s="3" t="s">
        <v>13</v>
      </c>
      <c r="B313">
        <v>136990</v>
      </c>
      <c r="C313">
        <v>139530</v>
      </c>
      <c r="D313">
        <v>140050</v>
      </c>
      <c r="E313">
        <v>139040</v>
      </c>
      <c r="F313">
        <f t="shared" si="30"/>
        <v>138902.5</v>
      </c>
    </row>
    <row r="314" spans="1:6" ht="12.75">
      <c r="A314" s="3" t="s">
        <v>29</v>
      </c>
      <c r="B314">
        <v>139270</v>
      </c>
      <c r="C314">
        <v>139540</v>
      </c>
      <c r="D314">
        <v>138770</v>
      </c>
      <c r="E314">
        <v>140330</v>
      </c>
      <c r="F314">
        <f t="shared" si="30"/>
        <v>139477.5</v>
      </c>
    </row>
    <row r="315" spans="1:8" ht="12.75">
      <c r="A315" s="3" t="s">
        <v>30</v>
      </c>
      <c r="B315">
        <v>153110</v>
      </c>
      <c r="C315">
        <v>153450</v>
      </c>
      <c r="D315">
        <v>153710</v>
      </c>
      <c r="E315">
        <v>152970</v>
      </c>
      <c r="F315">
        <f t="shared" si="30"/>
        <v>153310</v>
      </c>
      <c r="G315">
        <f>AVERAGE(F315:F316)</f>
        <v>146176.25</v>
      </c>
      <c r="H315">
        <f>STDEV(F315:F316)</f>
        <v>10088.646000579067</v>
      </c>
    </row>
    <row r="316" spans="1:6" ht="12.75">
      <c r="A316" s="3" t="s">
        <v>31</v>
      </c>
      <c r="B316" s="1">
        <v>139880</v>
      </c>
      <c r="C316" s="1">
        <v>139440</v>
      </c>
      <c r="D316" s="1">
        <v>139240</v>
      </c>
      <c r="E316">
        <v>137610</v>
      </c>
      <c r="F316">
        <f t="shared" si="30"/>
        <v>139042.5</v>
      </c>
    </row>
    <row r="317" spans="1:6" ht="12.75">
      <c r="A317" s="3" t="s">
        <v>32</v>
      </c>
      <c r="B317">
        <v>146250</v>
      </c>
      <c r="C317">
        <v>146410</v>
      </c>
      <c r="D317">
        <v>146410</v>
      </c>
      <c r="E317">
        <v>143530</v>
      </c>
      <c r="F317">
        <f t="shared" si="30"/>
        <v>145650</v>
      </c>
    </row>
    <row r="318" spans="1:8" ht="12.75">
      <c r="A318" s="3" t="s">
        <v>33</v>
      </c>
      <c r="B318">
        <v>7060</v>
      </c>
      <c r="C318">
        <v>6940</v>
      </c>
      <c r="D318">
        <v>7250</v>
      </c>
      <c r="E318">
        <v>6980</v>
      </c>
      <c r="F318">
        <f t="shared" si="30"/>
        <v>7057.5</v>
      </c>
      <c r="G318">
        <f>AVERAGE(F318:F319)</f>
        <v>6726.25</v>
      </c>
      <c r="H318">
        <f>STDEV(F318:F319)</f>
        <v>468.4582425360877</v>
      </c>
    </row>
    <row r="319" spans="1:6" ht="12.75">
      <c r="A319" s="3" t="s">
        <v>34</v>
      </c>
      <c r="B319">
        <v>6290</v>
      </c>
      <c r="C319">
        <v>6400</v>
      </c>
      <c r="D319">
        <v>6420</v>
      </c>
      <c r="E319">
        <v>6470</v>
      </c>
      <c r="F319">
        <f t="shared" si="30"/>
        <v>6395</v>
      </c>
    </row>
    <row r="320" spans="1:8" ht="12.75">
      <c r="A320" s="3" t="s">
        <v>35</v>
      </c>
      <c r="B320">
        <v>5480</v>
      </c>
      <c r="C320">
        <v>5650</v>
      </c>
      <c r="D320">
        <v>5850</v>
      </c>
      <c r="E320">
        <v>5890</v>
      </c>
      <c r="F320">
        <f t="shared" si="30"/>
        <v>5717.5</v>
      </c>
      <c r="G320">
        <f>AVERAGE(F320:F321)</f>
        <v>5276.25</v>
      </c>
      <c r="H320">
        <f>STDEV(F320:F321)</f>
        <v>624.0217343971282</v>
      </c>
    </row>
    <row r="321" spans="1:6" ht="12.75">
      <c r="A321" s="3" t="s">
        <v>36</v>
      </c>
      <c r="B321">
        <v>4640</v>
      </c>
      <c r="C321">
        <v>4740</v>
      </c>
      <c r="D321">
        <v>4920</v>
      </c>
      <c r="E321">
        <v>5040</v>
      </c>
      <c r="F321">
        <f t="shared" si="30"/>
        <v>4835</v>
      </c>
    </row>
    <row r="322" ht="12.75">
      <c r="A322" s="3"/>
    </row>
    <row r="324" ht="12.75">
      <c r="A324" s="2">
        <v>1520</v>
      </c>
    </row>
    <row r="325" ht="12.75">
      <c r="A325" s="2" t="s">
        <v>9</v>
      </c>
    </row>
    <row r="326" spans="1:8" ht="12.75">
      <c r="A326" s="3" t="s">
        <v>17</v>
      </c>
      <c r="B326">
        <v>17290</v>
      </c>
      <c r="C326">
        <v>17750</v>
      </c>
      <c r="D326">
        <v>17600</v>
      </c>
      <c r="E326">
        <v>17470</v>
      </c>
      <c r="F326">
        <f t="shared" si="30"/>
        <v>17527.5</v>
      </c>
      <c r="G326">
        <f>AVERAGE(F326:F327)</f>
        <v>17750</v>
      </c>
      <c r="H326">
        <f>STDEV(F326:F327)</f>
        <v>314.66251762801363</v>
      </c>
    </row>
    <row r="327" spans="1:6" ht="12.75">
      <c r="A327" s="3" t="s">
        <v>18</v>
      </c>
      <c r="B327">
        <v>17390</v>
      </c>
      <c r="C327">
        <v>18070</v>
      </c>
      <c r="D327">
        <v>18290</v>
      </c>
      <c r="E327">
        <v>18140</v>
      </c>
      <c r="F327">
        <f t="shared" si="30"/>
        <v>17972.5</v>
      </c>
    </row>
    <row r="328" spans="1:6" ht="12.75">
      <c r="A328" s="3" t="s">
        <v>19</v>
      </c>
      <c r="B328">
        <v>22910</v>
      </c>
      <c r="C328">
        <v>22500</v>
      </c>
      <c r="D328">
        <v>22310</v>
      </c>
      <c r="E328">
        <v>22270</v>
      </c>
      <c r="F328">
        <f t="shared" si="30"/>
        <v>22497.5</v>
      </c>
    </row>
    <row r="329" spans="1:8" ht="12.75">
      <c r="A329" s="3" t="s">
        <v>20</v>
      </c>
      <c r="B329" s="1">
        <v>57740</v>
      </c>
      <c r="C329" s="1">
        <v>58520</v>
      </c>
      <c r="D329" s="1">
        <v>58860</v>
      </c>
      <c r="E329">
        <v>58730</v>
      </c>
      <c r="F329">
        <f t="shared" si="30"/>
        <v>58462.5</v>
      </c>
      <c r="G329">
        <f>AVERAGE(F329:F330)</f>
        <v>58400</v>
      </c>
      <c r="H329">
        <f>STDEV(F329:F330)</f>
        <v>88.38834764831844</v>
      </c>
    </row>
    <row r="330" spans="1:6" ht="12.75">
      <c r="A330" s="3" t="s">
        <v>21</v>
      </c>
      <c r="B330">
        <v>57290</v>
      </c>
      <c r="C330">
        <v>58590</v>
      </c>
      <c r="D330">
        <v>58940</v>
      </c>
      <c r="E330">
        <v>58530</v>
      </c>
      <c r="F330">
        <f t="shared" si="30"/>
        <v>58337.5</v>
      </c>
    </row>
    <row r="331" spans="1:6" ht="12.75">
      <c r="A331" s="3" t="s">
        <v>22</v>
      </c>
      <c r="B331">
        <v>37780</v>
      </c>
      <c r="C331">
        <v>38670</v>
      </c>
      <c r="D331">
        <v>39300</v>
      </c>
      <c r="E331">
        <v>38860</v>
      </c>
      <c r="F331">
        <f t="shared" si="30"/>
        <v>38652.5</v>
      </c>
    </row>
    <row r="332" spans="1:8" ht="12.75">
      <c r="A332" s="3" t="s">
        <v>14</v>
      </c>
      <c r="B332">
        <v>65680</v>
      </c>
      <c r="C332">
        <v>65900</v>
      </c>
      <c r="D332">
        <v>65940</v>
      </c>
      <c r="E332">
        <v>65490</v>
      </c>
      <c r="F332">
        <f t="shared" si="30"/>
        <v>65752.5</v>
      </c>
      <c r="G332">
        <f>AVERAGE(F332:F333)</f>
        <v>69738.75</v>
      </c>
      <c r="H332">
        <f>STDEV(F332:F333)</f>
        <v>5637.40881300975</v>
      </c>
    </row>
    <row r="333" spans="1:6" ht="12.75">
      <c r="A333" s="3" t="s">
        <v>23</v>
      </c>
      <c r="B333">
        <v>72730</v>
      </c>
      <c r="C333">
        <v>74140</v>
      </c>
      <c r="D333">
        <v>73870</v>
      </c>
      <c r="E333">
        <v>74160</v>
      </c>
      <c r="F333">
        <f t="shared" si="30"/>
        <v>73725</v>
      </c>
    </row>
    <row r="334" spans="1:6" ht="12.75">
      <c r="A334" s="3" t="s">
        <v>24</v>
      </c>
      <c r="B334">
        <v>61440</v>
      </c>
      <c r="C334">
        <v>62770</v>
      </c>
      <c r="D334">
        <v>62210</v>
      </c>
      <c r="E334">
        <v>62290</v>
      </c>
      <c r="F334">
        <f t="shared" si="30"/>
        <v>62177.5</v>
      </c>
    </row>
    <row r="335" spans="1:8" ht="12.75">
      <c r="A335" s="3" t="s">
        <v>25</v>
      </c>
      <c r="B335">
        <v>89880</v>
      </c>
      <c r="C335">
        <v>90610</v>
      </c>
      <c r="D335">
        <v>89610</v>
      </c>
      <c r="E335">
        <v>89980</v>
      </c>
      <c r="F335">
        <f t="shared" si="30"/>
        <v>90020</v>
      </c>
      <c r="G335">
        <f>AVERAGE(F335:F336)</f>
        <v>76426.25</v>
      </c>
      <c r="H335">
        <f>STDEV(F335:F336)</f>
        <v>19224.46561350926</v>
      </c>
    </row>
    <row r="336" spans="1:6" ht="12.75">
      <c r="A336" s="3" t="s">
        <v>26</v>
      </c>
      <c r="B336">
        <v>62830</v>
      </c>
      <c r="C336">
        <v>63200</v>
      </c>
      <c r="D336">
        <v>62840</v>
      </c>
      <c r="E336">
        <v>62460</v>
      </c>
      <c r="F336">
        <f t="shared" si="30"/>
        <v>62832.5</v>
      </c>
    </row>
    <row r="337" spans="1:6" ht="12.75">
      <c r="A337" s="3" t="s">
        <v>0</v>
      </c>
      <c r="B337">
        <v>66840</v>
      </c>
      <c r="C337">
        <v>66950</v>
      </c>
      <c r="D337">
        <v>67340</v>
      </c>
      <c r="E337">
        <v>67010</v>
      </c>
      <c r="F337">
        <f t="shared" si="30"/>
        <v>67035</v>
      </c>
    </row>
    <row r="338" spans="1:8" ht="12.75">
      <c r="A338" s="3" t="s">
        <v>11</v>
      </c>
      <c r="B338">
        <v>125510</v>
      </c>
      <c r="C338">
        <v>126100</v>
      </c>
      <c r="D338">
        <v>125620</v>
      </c>
      <c r="E338">
        <v>125830</v>
      </c>
      <c r="F338">
        <f t="shared" si="30"/>
        <v>125765</v>
      </c>
      <c r="G338">
        <f>AVERAGE(F338:F339)</f>
        <v>125767.5</v>
      </c>
      <c r="H338">
        <f>STDEV(F338:F339)</f>
        <v>3.5355339059327378</v>
      </c>
    </row>
    <row r="339" spans="1:6" ht="12.75">
      <c r="A339" s="3" t="s">
        <v>12</v>
      </c>
      <c r="B339">
        <v>125150</v>
      </c>
      <c r="C339">
        <v>126330</v>
      </c>
      <c r="D339">
        <v>125970</v>
      </c>
      <c r="E339">
        <v>125630</v>
      </c>
      <c r="F339">
        <f t="shared" si="30"/>
        <v>125770</v>
      </c>
    </row>
    <row r="340" spans="1:6" ht="12.75">
      <c r="A340" s="3" t="s">
        <v>27</v>
      </c>
      <c r="B340">
        <v>131160</v>
      </c>
      <c r="C340">
        <v>132350</v>
      </c>
      <c r="D340">
        <v>131490</v>
      </c>
      <c r="E340">
        <v>131540</v>
      </c>
      <c r="F340">
        <f t="shared" si="30"/>
        <v>131635</v>
      </c>
    </row>
    <row r="341" spans="1:8" ht="12.75">
      <c r="A341" s="3" t="s">
        <v>28</v>
      </c>
      <c r="B341">
        <v>135170</v>
      </c>
      <c r="C341">
        <v>135690</v>
      </c>
      <c r="D341">
        <v>134820</v>
      </c>
      <c r="E341">
        <v>134280</v>
      </c>
      <c r="F341">
        <f t="shared" si="30"/>
        <v>134990</v>
      </c>
      <c r="G341">
        <f>AVERAGE(F341:F342)</f>
        <v>139256.25</v>
      </c>
      <c r="H341">
        <f>STDEV(F341:F342)</f>
        <v>6033.388610474217</v>
      </c>
    </row>
    <row r="342" spans="1:6" ht="12.75">
      <c r="A342" s="3" t="s">
        <v>13</v>
      </c>
      <c r="B342" s="1">
        <v>143600</v>
      </c>
      <c r="C342" s="1">
        <v>143790</v>
      </c>
      <c r="D342">
        <v>143750</v>
      </c>
      <c r="E342">
        <v>142950</v>
      </c>
      <c r="F342">
        <f t="shared" si="30"/>
        <v>143522.5</v>
      </c>
    </row>
    <row r="343" spans="1:6" ht="12.75">
      <c r="A343" s="3" t="s">
        <v>29</v>
      </c>
      <c r="B343">
        <v>141310</v>
      </c>
      <c r="C343">
        <v>142450</v>
      </c>
      <c r="D343">
        <v>141550</v>
      </c>
      <c r="E343">
        <v>141030</v>
      </c>
      <c r="F343">
        <f t="shared" si="30"/>
        <v>141585</v>
      </c>
    </row>
    <row r="344" spans="1:8" ht="12.75">
      <c r="A344" s="3" t="s">
        <v>30</v>
      </c>
      <c r="B344">
        <v>159700</v>
      </c>
      <c r="C344">
        <v>160560</v>
      </c>
      <c r="D344">
        <v>160210</v>
      </c>
      <c r="E344">
        <v>159730</v>
      </c>
      <c r="F344">
        <f t="shared" si="30"/>
        <v>160050</v>
      </c>
      <c r="G344">
        <f>AVERAGE(F344:F345)</f>
        <v>154716.25</v>
      </c>
      <c r="H344">
        <f>STDEV(F344:F345)</f>
        <v>7543.061588307496</v>
      </c>
    </row>
    <row r="345" spans="1:6" ht="12.75">
      <c r="A345" s="3" t="s">
        <v>31</v>
      </c>
      <c r="B345">
        <v>150810</v>
      </c>
      <c r="C345">
        <v>148550</v>
      </c>
      <c r="D345">
        <v>149540</v>
      </c>
      <c r="E345">
        <v>148630</v>
      </c>
      <c r="F345">
        <f t="shared" si="30"/>
        <v>149382.5</v>
      </c>
    </row>
    <row r="346" spans="1:6" ht="12.75">
      <c r="A346" s="3" t="s">
        <v>32</v>
      </c>
      <c r="B346">
        <v>150930</v>
      </c>
      <c r="C346">
        <v>150660</v>
      </c>
      <c r="D346">
        <v>150230</v>
      </c>
      <c r="E346">
        <v>148730</v>
      </c>
      <c r="F346">
        <f t="shared" si="30"/>
        <v>150137.5</v>
      </c>
    </row>
    <row r="347" spans="1:8" ht="12.75">
      <c r="A347" s="3" t="s">
        <v>33</v>
      </c>
      <c r="B347">
        <v>7330</v>
      </c>
      <c r="C347">
        <v>7290</v>
      </c>
      <c r="D347">
        <v>7770</v>
      </c>
      <c r="E347">
        <v>8020</v>
      </c>
      <c r="F347">
        <f t="shared" si="30"/>
        <v>7602.5</v>
      </c>
      <c r="G347">
        <f>AVERAGE(F347:F348)</f>
        <v>7176.25</v>
      </c>
      <c r="H347">
        <f>STDEV(F347:F348)</f>
        <v>602.8085309615318</v>
      </c>
    </row>
    <row r="348" spans="1:6" ht="12.75">
      <c r="A348" s="3" t="s">
        <v>34</v>
      </c>
      <c r="B348">
        <v>6330</v>
      </c>
      <c r="C348">
        <v>6880</v>
      </c>
      <c r="D348">
        <v>6850</v>
      </c>
      <c r="E348">
        <v>6940</v>
      </c>
      <c r="F348">
        <f t="shared" si="30"/>
        <v>6750</v>
      </c>
    </row>
    <row r="349" spans="1:8" ht="12.75">
      <c r="A349" s="3" t="s">
        <v>35</v>
      </c>
      <c r="B349">
        <v>5870</v>
      </c>
      <c r="C349">
        <v>6010</v>
      </c>
      <c r="D349">
        <v>6000</v>
      </c>
      <c r="E349">
        <v>6030</v>
      </c>
      <c r="F349">
        <f t="shared" si="30"/>
        <v>5977.5</v>
      </c>
      <c r="G349">
        <f>AVERAGE(F349:F350)</f>
        <v>5448.75</v>
      </c>
      <c r="H349">
        <f>STDEV(F349:F350)</f>
        <v>747.765421104774</v>
      </c>
    </row>
    <row r="350" spans="1:6" ht="12.75">
      <c r="A350" s="3" t="s">
        <v>36</v>
      </c>
      <c r="B350">
        <v>4710</v>
      </c>
      <c r="C350">
        <v>4920</v>
      </c>
      <c r="D350">
        <v>4970</v>
      </c>
      <c r="E350">
        <v>5080</v>
      </c>
      <c r="F350">
        <f t="shared" si="30"/>
        <v>4920</v>
      </c>
    </row>
    <row r="351" ht="12.75">
      <c r="A351" s="3"/>
    </row>
    <row r="353" ht="12.75">
      <c r="A353" s="2">
        <v>1550</v>
      </c>
    </row>
    <row r="354" ht="12.75">
      <c r="A354" s="2" t="s">
        <v>9</v>
      </c>
    </row>
    <row r="355" spans="1:8" ht="12.75">
      <c r="A355" s="3" t="s">
        <v>17</v>
      </c>
      <c r="B355" s="1">
        <v>18840</v>
      </c>
      <c r="C355" s="1">
        <v>18500</v>
      </c>
      <c r="D355" s="1">
        <v>18540</v>
      </c>
      <c r="E355">
        <v>18240</v>
      </c>
      <c r="F355">
        <f t="shared" si="30"/>
        <v>18530</v>
      </c>
      <c r="G355">
        <f>AVERAGE(F355:F356)</f>
        <v>18301.25</v>
      </c>
      <c r="H355">
        <f>STDEV(F355:F356)</f>
        <v>323.5013523928455</v>
      </c>
    </row>
    <row r="356" spans="1:6" ht="12.75">
      <c r="A356" s="3" t="s">
        <v>18</v>
      </c>
      <c r="B356">
        <v>17570</v>
      </c>
      <c r="C356">
        <v>18170</v>
      </c>
      <c r="D356">
        <v>18050</v>
      </c>
      <c r="E356">
        <v>18500</v>
      </c>
      <c r="F356">
        <f t="shared" si="30"/>
        <v>18072.5</v>
      </c>
    </row>
    <row r="357" spans="1:6" ht="12.75">
      <c r="A357" s="3" t="s">
        <v>19</v>
      </c>
      <c r="B357">
        <v>21970</v>
      </c>
      <c r="C357">
        <v>22120</v>
      </c>
      <c r="D357">
        <v>21940</v>
      </c>
      <c r="E357">
        <v>21900</v>
      </c>
      <c r="F357">
        <f t="shared" si="30"/>
        <v>21982.5</v>
      </c>
    </row>
    <row r="358" spans="1:8" ht="12.75">
      <c r="A358" s="3" t="s">
        <v>20</v>
      </c>
      <c r="B358">
        <v>56900</v>
      </c>
      <c r="C358">
        <v>57720</v>
      </c>
      <c r="D358">
        <v>57930</v>
      </c>
      <c r="E358">
        <v>57620</v>
      </c>
      <c r="F358">
        <f t="shared" si="30"/>
        <v>57542.5</v>
      </c>
      <c r="G358">
        <f>AVERAGE(F358:F359)</f>
        <v>57333.75</v>
      </c>
      <c r="H358">
        <f>STDEV(F358:F359)</f>
        <v>295.2170811453836</v>
      </c>
    </row>
    <row r="359" spans="1:6" ht="12.75">
      <c r="A359" s="3" t="s">
        <v>21</v>
      </c>
      <c r="B359">
        <v>56550</v>
      </c>
      <c r="C359">
        <v>57590</v>
      </c>
      <c r="D359">
        <v>57040</v>
      </c>
      <c r="E359">
        <v>57320</v>
      </c>
      <c r="F359">
        <f t="shared" si="30"/>
        <v>57125</v>
      </c>
    </row>
    <row r="360" spans="1:6" ht="12.75">
      <c r="A360" s="3" t="s">
        <v>22</v>
      </c>
      <c r="B360">
        <v>37860</v>
      </c>
      <c r="C360">
        <v>38650</v>
      </c>
      <c r="D360">
        <v>38510</v>
      </c>
      <c r="E360">
        <v>38580</v>
      </c>
      <c r="F360">
        <f t="shared" si="30"/>
        <v>38400</v>
      </c>
    </row>
    <row r="361" spans="1:8" ht="12.75">
      <c r="A361" s="3" t="s">
        <v>14</v>
      </c>
      <c r="B361">
        <v>64480</v>
      </c>
      <c r="C361">
        <v>64740</v>
      </c>
      <c r="D361">
        <v>65690</v>
      </c>
      <c r="E361">
        <v>65180</v>
      </c>
      <c r="F361">
        <f t="shared" si="30"/>
        <v>65022.5</v>
      </c>
      <c r="G361">
        <f>AVERAGE(F361:F362)</f>
        <v>68458.75</v>
      </c>
      <c r="H361">
        <f>STDEV(F361:F362)</f>
        <v>4859.591353704548</v>
      </c>
    </row>
    <row r="362" spans="1:6" ht="12.75">
      <c r="A362" s="3" t="s">
        <v>23</v>
      </c>
      <c r="B362">
        <v>71610</v>
      </c>
      <c r="C362">
        <v>71710</v>
      </c>
      <c r="D362">
        <v>72490</v>
      </c>
      <c r="E362">
        <v>71770</v>
      </c>
      <c r="F362">
        <f t="shared" si="30"/>
        <v>71895</v>
      </c>
    </row>
    <row r="363" spans="1:6" ht="12.75">
      <c r="A363" s="3" t="s">
        <v>24</v>
      </c>
      <c r="B363">
        <v>60150</v>
      </c>
      <c r="C363">
        <v>60590</v>
      </c>
      <c r="D363">
        <v>60680</v>
      </c>
      <c r="E363">
        <v>61050</v>
      </c>
      <c r="F363">
        <f t="shared" si="30"/>
        <v>60617.5</v>
      </c>
    </row>
    <row r="364" spans="1:8" ht="12.75">
      <c r="A364" s="3" t="s">
        <v>25</v>
      </c>
      <c r="B364">
        <v>88050</v>
      </c>
      <c r="C364">
        <v>88550</v>
      </c>
      <c r="D364">
        <v>88180</v>
      </c>
      <c r="E364">
        <v>87550</v>
      </c>
      <c r="F364">
        <f t="shared" si="30"/>
        <v>88082.5</v>
      </c>
      <c r="G364">
        <f>AVERAGE(F364:F365)</f>
        <v>75460</v>
      </c>
      <c r="H364">
        <f>STDEV(F364:F365)</f>
        <v>17850.910691054392</v>
      </c>
    </row>
    <row r="365" spans="1:6" ht="12.75">
      <c r="A365" s="3" t="s">
        <v>26</v>
      </c>
      <c r="B365">
        <v>62500</v>
      </c>
      <c r="C365">
        <v>62530</v>
      </c>
      <c r="D365">
        <v>63470</v>
      </c>
      <c r="E365">
        <v>62850</v>
      </c>
      <c r="F365">
        <f t="shared" si="30"/>
        <v>62837.5</v>
      </c>
    </row>
    <row r="366" spans="1:6" ht="12.75">
      <c r="A366" s="3" t="s">
        <v>0</v>
      </c>
      <c r="B366">
        <v>66920</v>
      </c>
      <c r="C366">
        <v>67230</v>
      </c>
      <c r="D366">
        <v>66700</v>
      </c>
      <c r="E366">
        <v>66840</v>
      </c>
      <c r="F366">
        <f t="shared" si="30"/>
        <v>66922.5</v>
      </c>
    </row>
    <row r="367" spans="1:8" ht="12.75">
      <c r="A367" s="3" t="s">
        <v>11</v>
      </c>
      <c r="B367">
        <v>124100</v>
      </c>
      <c r="C367">
        <v>125260</v>
      </c>
      <c r="D367">
        <v>125020</v>
      </c>
      <c r="E367">
        <v>125620</v>
      </c>
      <c r="F367">
        <f t="shared" si="30"/>
        <v>125000</v>
      </c>
      <c r="G367">
        <f>AVERAGE(F367:F368)</f>
        <v>125050</v>
      </c>
      <c r="H367">
        <f>STDEV(F367:F368)</f>
        <v>70.71067811865476</v>
      </c>
    </row>
    <row r="368" spans="1:6" ht="12.75">
      <c r="A368" s="3" t="s">
        <v>12</v>
      </c>
      <c r="B368" s="1">
        <v>125470</v>
      </c>
      <c r="C368" s="1">
        <v>125850</v>
      </c>
      <c r="D368" s="1">
        <v>124220</v>
      </c>
      <c r="E368">
        <v>124860</v>
      </c>
      <c r="F368">
        <f t="shared" si="30"/>
        <v>125100</v>
      </c>
    </row>
    <row r="369" spans="1:6" ht="12.75">
      <c r="A369" s="3" t="s">
        <v>27</v>
      </c>
      <c r="B369">
        <v>130670</v>
      </c>
      <c r="C369">
        <v>131250</v>
      </c>
      <c r="D369">
        <v>131040</v>
      </c>
      <c r="E369">
        <v>131440</v>
      </c>
      <c r="F369">
        <f t="shared" si="30"/>
        <v>131100</v>
      </c>
    </row>
    <row r="370" spans="1:8" ht="12.75">
      <c r="A370" s="3" t="s">
        <v>28</v>
      </c>
      <c r="B370">
        <v>136140</v>
      </c>
      <c r="C370">
        <v>136540</v>
      </c>
      <c r="D370">
        <v>136340</v>
      </c>
      <c r="E370">
        <v>135670</v>
      </c>
      <c r="F370">
        <f t="shared" si="30"/>
        <v>136172.5</v>
      </c>
      <c r="G370">
        <f>AVERAGE(F370:F371)</f>
        <v>140840</v>
      </c>
      <c r="H370">
        <f>STDEV(F370:F371)</f>
        <v>6600.841802376422</v>
      </c>
    </row>
    <row r="371" spans="1:6" ht="12.75">
      <c r="A371" s="3" t="s">
        <v>13</v>
      </c>
      <c r="B371">
        <v>145470</v>
      </c>
      <c r="C371">
        <v>145700</v>
      </c>
      <c r="D371">
        <v>144770</v>
      </c>
      <c r="E371">
        <v>146090</v>
      </c>
      <c r="F371">
        <f t="shared" si="30"/>
        <v>145507.5</v>
      </c>
    </row>
    <row r="372" spans="1:6" ht="12.75">
      <c r="A372" s="3" t="s">
        <v>29</v>
      </c>
      <c r="B372">
        <v>143070</v>
      </c>
      <c r="C372">
        <v>142620</v>
      </c>
      <c r="D372">
        <v>142990</v>
      </c>
      <c r="E372">
        <v>143020</v>
      </c>
      <c r="F372">
        <f t="shared" si="30"/>
        <v>142925</v>
      </c>
    </row>
    <row r="373" spans="1:8" ht="12.75">
      <c r="A373" s="3" t="s">
        <v>30</v>
      </c>
      <c r="B373">
        <v>162290</v>
      </c>
      <c r="C373">
        <v>162740</v>
      </c>
      <c r="D373">
        <v>161520</v>
      </c>
      <c r="E373">
        <v>162310</v>
      </c>
      <c r="F373">
        <f t="shared" si="30"/>
        <v>162215</v>
      </c>
      <c r="G373">
        <f>AVERAGE(F373:F374)</f>
        <v>154693.75</v>
      </c>
      <c r="H373">
        <f>STDEV(F373:F374)</f>
        <v>10636.653755998641</v>
      </c>
    </row>
    <row r="374" spans="1:6" ht="12.75">
      <c r="A374" s="3" t="s">
        <v>31</v>
      </c>
      <c r="B374">
        <v>147860</v>
      </c>
      <c r="C374">
        <v>146860</v>
      </c>
      <c r="D374">
        <v>146970</v>
      </c>
      <c r="E374">
        <v>147000</v>
      </c>
      <c r="F374">
        <f aca="true" t="shared" si="31" ref="F374:F408">AVERAGE(B374:E374)</f>
        <v>147172.5</v>
      </c>
    </row>
    <row r="375" spans="1:6" ht="12.75">
      <c r="A375" s="3" t="s">
        <v>32</v>
      </c>
      <c r="B375">
        <v>155210</v>
      </c>
      <c r="C375">
        <v>155040</v>
      </c>
      <c r="D375">
        <v>154600</v>
      </c>
      <c r="E375">
        <v>154610</v>
      </c>
      <c r="F375">
        <f t="shared" si="31"/>
        <v>154865</v>
      </c>
    </row>
    <row r="376" spans="1:8" ht="12.75">
      <c r="A376" s="3" t="s">
        <v>33</v>
      </c>
      <c r="B376">
        <v>8180</v>
      </c>
      <c r="C376">
        <v>8470</v>
      </c>
      <c r="D376">
        <v>8570</v>
      </c>
      <c r="E376">
        <v>8590</v>
      </c>
      <c r="F376">
        <f t="shared" si="31"/>
        <v>8452.5</v>
      </c>
      <c r="G376">
        <f>AVERAGE(F376:F377)</f>
        <v>7833.75</v>
      </c>
      <c r="H376">
        <f>STDEV(F376:F377)</f>
        <v>875.0446417183525</v>
      </c>
    </row>
    <row r="377" spans="1:6" ht="12.75">
      <c r="A377" s="3" t="s">
        <v>34</v>
      </c>
      <c r="B377">
        <v>7030</v>
      </c>
      <c r="C377">
        <v>7050</v>
      </c>
      <c r="D377">
        <v>7400</v>
      </c>
      <c r="E377">
        <v>7380</v>
      </c>
      <c r="F377">
        <f t="shared" si="31"/>
        <v>7215</v>
      </c>
    </row>
    <row r="378" spans="1:8" ht="12.75">
      <c r="A378" s="3" t="s">
        <v>35</v>
      </c>
      <c r="B378">
        <v>5980</v>
      </c>
      <c r="C378">
        <v>6100</v>
      </c>
      <c r="D378">
        <v>6020</v>
      </c>
      <c r="E378">
        <v>6030</v>
      </c>
      <c r="F378">
        <f t="shared" si="31"/>
        <v>6032.5</v>
      </c>
      <c r="G378">
        <f>AVERAGE(F378:F379)</f>
        <v>5565</v>
      </c>
      <c r="H378">
        <f>STDEV(F378:F379)</f>
        <v>661.1448404094219</v>
      </c>
    </row>
    <row r="379" spans="1:6" ht="12.75">
      <c r="A379" s="3" t="s">
        <v>36</v>
      </c>
      <c r="B379">
        <v>5100</v>
      </c>
      <c r="C379">
        <v>5130</v>
      </c>
      <c r="D379">
        <v>5050</v>
      </c>
      <c r="E379">
        <v>5110</v>
      </c>
      <c r="F379">
        <f t="shared" si="31"/>
        <v>5097.5</v>
      </c>
    </row>
    <row r="380" ht="12.75">
      <c r="A380" s="3"/>
    </row>
    <row r="382" ht="12.75">
      <c r="A382" s="2">
        <v>1620</v>
      </c>
    </row>
    <row r="383" ht="12.75">
      <c r="A383" s="2" t="s">
        <v>9</v>
      </c>
    </row>
    <row r="384" spans="1:8" ht="12.75">
      <c r="A384" s="3" t="s">
        <v>17</v>
      </c>
      <c r="B384">
        <v>17820</v>
      </c>
      <c r="C384">
        <v>18170</v>
      </c>
      <c r="D384">
        <v>17810</v>
      </c>
      <c r="E384">
        <v>18050</v>
      </c>
      <c r="F384">
        <f t="shared" si="31"/>
        <v>17962.5</v>
      </c>
      <c r="G384">
        <f>AVERAGE(F384:F385)</f>
        <v>18176.25</v>
      </c>
      <c r="H384">
        <f>STDEV(F384:F385)</f>
        <v>302.28814895724906</v>
      </c>
    </row>
    <row r="385" spans="1:6" ht="12.75">
      <c r="A385" s="3" t="s">
        <v>18</v>
      </c>
      <c r="B385">
        <v>18250</v>
      </c>
      <c r="C385">
        <v>18270</v>
      </c>
      <c r="D385">
        <v>18450</v>
      </c>
      <c r="E385">
        <v>18590</v>
      </c>
      <c r="F385">
        <f t="shared" si="31"/>
        <v>18390</v>
      </c>
    </row>
    <row r="386" spans="1:6" ht="12.75">
      <c r="A386" s="3" t="s">
        <v>19</v>
      </c>
      <c r="B386">
        <v>22150</v>
      </c>
      <c r="C386">
        <v>21840</v>
      </c>
      <c r="D386">
        <v>21800</v>
      </c>
      <c r="E386">
        <v>22040</v>
      </c>
      <c r="F386">
        <f t="shared" si="31"/>
        <v>21957.5</v>
      </c>
    </row>
    <row r="387" spans="1:8" ht="12.75">
      <c r="A387" s="3" t="s">
        <v>20</v>
      </c>
      <c r="B387">
        <v>56440</v>
      </c>
      <c r="C387">
        <v>57030</v>
      </c>
      <c r="D387">
        <v>57460</v>
      </c>
      <c r="E387">
        <v>57190</v>
      </c>
      <c r="F387">
        <f t="shared" si="31"/>
        <v>57030</v>
      </c>
      <c r="G387">
        <f>AVERAGE(F387:F388)</f>
        <v>56986.25</v>
      </c>
      <c r="H387">
        <f>STDEV(F387:F388)</f>
        <v>61.87184335382291</v>
      </c>
    </row>
    <row r="388" spans="1:6" ht="12.75">
      <c r="A388" s="3" t="s">
        <v>21</v>
      </c>
      <c r="B388">
        <v>56280</v>
      </c>
      <c r="C388">
        <v>57560</v>
      </c>
      <c r="D388">
        <v>56980</v>
      </c>
      <c r="E388">
        <v>56950</v>
      </c>
      <c r="F388">
        <f t="shared" si="31"/>
        <v>56942.5</v>
      </c>
    </row>
    <row r="389" spans="1:6" ht="12.75">
      <c r="A389" s="3" t="s">
        <v>22</v>
      </c>
      <c r="B389">
        <v>38360</v>
      </c>
      <c r="C389">
        <v>38420</v>
      </c>
      <c r="D389">
        <v>38810</v>
      </c>
      <c r="E389">
        <v>38270</v>
      </c>
      <c r="F389">
        <f t="shared" si="31"/>
        <v>38465</v>
      </c>
    </row>
    <row r="390" spans="1:8" ht="12.75">
      <c r="A390" s="3" t="s">
        <v>14</v>
      </c>
      <c r="B390">
        <v>64190</v>
      </c>
      <c r="C390">
        <v>64330</v>
      </c>
      <c r="D390">
        <v>65160</v>
      </c>
      <c r="E390">
        <v>64460</v>
      </c>
      <c r="F390">
        <f t="shared" si="31"/>
        <v>64535</v>
      </c>
      <c r="G390">
        <f>AVERAGE(F390:F391)</f>
        <v>67725</v>
      </c>
      <c r="H390">
        <f>STDEV(F390:F391)</f>
        <v>4511.341263970173</v>
      </c>
    </row>
    <row r="391" spans="1:6" ht="12.75">
      <c r="A391" s="3" t="s">
        <v>23</v>
      </c>
      <c r="B391">
        <v>70440</v>
      </c>
      <c r="C391">
        <v>71000</v>
      </c>
      <c r="D391">
        <v>71150</v>
      </c>
      <c r="E391">
        <v>71070</v>
      </c>
      <c r="F391">
        <f t="shared" si="31"/>
        <v>70915</v>
      </c>
    </row>
    <row r="392" spans="1:6" ht="12.75">
      <c r="A392" s="3" t="s">
        <v>24</v>
      </c>
      <c r="B392">
        <v>59800</v>
      </c>
      <c r="C392">
        <v>60730</v>
      </c>
      <c r="D392">
        <v>60530</v>
      </c>
      <c r="E392">
        <v>60290</v>
      </c>
      <c r="F392">
        <f t="shared" si="31"/>
        <v>60337.5</v>
      </c>
    </row>
    <row r="393" spans="1:8" ht="12.75">
      <c r="A393" s="3" t="s">
        <v>25</v>
      </c>
      <c r="B393">
        <v>88870</v>
      </c>
      <c r="C393">
        <v>88370</v>
      </c>
      <c r="D393">
        <v>88770</v>
      </c>
      <c r="E393">
        <v>88160</v>
      </c>
      <c r="F393">
        <f t="shared" si="31"/>
        <v>88542.5</v>
      </c>
      <c r="G393">
        <f>AVERAGE(F393:F394)</f>
        <v>75541.25</v>
      </c>
      <c r="H393">
        <f>STDEV(F393:F394)</f>
        <v>18386.544077803203</v>
      </c>
    </row>
    <row r="394" spans="1:6" ht="12.75">
      <c r="A394" s="3" t="s">
        <v>26</v>
      </c>
      <c r="B394">
        <v>62450</v>
      </c>
      <c r="C394">
        <v>62600</v>
      </c>
      <c r="D394">
        <v>62830</v>
      </c>
      <c r="E394">
        <v>62280</v>
      </c>
      <c r="F394">
        <f t="shared" si="31"/>
        <v>62540</v>
      </c>
    </row>
    <row r="395" spans="1:6" ht="12.75">
      <c r="A395" s="3" t="s">
        <v>0</v>
      </c>
      <c r="B395">
        <v>66770</v>
      </c>
      <c r="C395">
        <v>66370</v>
      </c>
      <c r="D395">
        <v>67010</v>
      </c>
      <c r="E395">
        <v>66350</v>
      </c>
      <c r="F395">
        <f t="shared" si="31"/>
        <v>66625</v>
      </c>
    </row>
    <row r="396" spans="1:8" ht="12.75">
      <c r="A396" s="3" t="s">
        <v>11</v>
      </c>
      <c r="B396">
        <v>124330</v>
      </c>
      <c r="C396">
        <v>124780</v>
      </c>
      <c r="D396">
        <v>124680</v>
      </c>
      <c r="E396">
        <v>124290</v>
      </c>
      <c r="F396">
        <f t="shared" si="31"/>
        <v>124520</v>
      </c>
      <c r="G396">
        <f>AVERAGE(F396:F397)</f>
        <v>124868.75</v>
      </c>
      <c r="H396">
        <f>STDEV(F396:F397)</f>
        <v>493.2069798776169</v>
      </c>
    </row>
    <row r="397" spans="1:6" ht="12.75">
      <c r="A397" s="3" t="s">
        <v>12</v>
      </c>
      <c r="B397">
        <v>124730</v>
      </c>
      <c r="C397">
        <v>125940</v>
      </c>
      <c r="D397">
        <v>125770</v>
      </c>
      <c r="E397">
        <v>124430</v>
      </c>
      <c r="F397">
        <f t="shared" si="31"/>
        <v>125217.5</v>
      </c>
    </row>
    <row r="398" spans="1:6" ht="12.75">
      <c r="A398" s="3" t="s">
        <v>27</v>
      </c>
      <c r="B398">
        <v>132630</v>
      </c>
      <c r="C398">
        <v>134060</v>
      </c>
      <c r="D398">
        <v>133410</v>
      </c>
      <c r="E398">
        <v>131760</v>
      </c>
      <c r="F398">
        <f t="shared" si="31"/>
        <v>132965</v>
      </c>
    </row>
    <row r="399" spans="1:8" ht="12.75">
      <c r="A399" s="3" t="s">
        <v>28</v>
      </c>
      <c r="B399">
        <v>136720</v>
      </c>
      <c r="C399">
        <v>138160</v>
      </c>
      <c r="D399">
        <v>136750</v>
      </c>
      <c r="E399">
        <v>135910</v>
      </c>
      <c r="F399">
        <f t="shared" si="31"/>
        <v>136885</v>
      </c>
      <c r="G399">
        <f>AVERAGE(F399:F400)</f>
        <v>142225</v>
      </c>
      <c r="H399">
        <f>STDEV(F399:F400)</f>
        <v>7551.900423072328</v>
      </c>
    </row>
    <row r="400" spans="1:6" ht="12.75">
      <c r="A400" s="3" t="s">
        <v>13</v>
      </c>
      <c r="B400">
        <v>147790</v>
      </c>
      <c r="C400">
        <v>147420</v>
      </c>
      <c r="D400">
        <v>147800</v>
      </c>
      <c r="E400">
        <v>147250</v>
      </c>
      <c r="F400">
        <f t="shared" si="31"/>
        <v>147565</v>
      </c>
    </row>
    <row r="401" spans="1:6" ht="12.75">
      <c r="A401" s="3" t="s">
        <v>29</v>
      </c>
      <c r="B401">
        <v>144470</v>
      </c>
      <c r="C401">
        <v>143500</v>
      </c>
      <c r="D401">
        <v>143660</v>
      </c>
      <c r="E401">
        <v>141760</v>
      </c>
      <c r="F401">
        <f t="shared" si="31"/>
        <v>143347.5</v>
      </c>
    </row>
    <row r="402" spans="1:8" ht="12.75">
      <c r="A402" s="3" t="s">
        <v>30</v>
      </c>
      <c r="B402">
        <v>168270</v>
      </c>
      <c r="C402">
        <v>167520</v>
      </c>
      <c r="D402">
        <v>168940</v>
      </c>
      <c r="E402">
        <v>166550</v>
      </c>
      <c r="F402">
        <f t="shared" si="31"/>
        <v>167820</v>
      </c>
      <c r="G402">
        <f>AVERAGE(F402:F403)</f>
        <v>160191.25</v>
      </c>
      <c r="H402">
        <f>STDEV(F402:F403)</f>
        <v>10788.681713953749</v>
      </c>
    </row>
    <row r="403" spans="1:6" ht="12.75">
      <c r="A403" s="3" t="s">
        <v>31</v>
      </c>
      <c r="B403">
        <v>152580</v>
      </c>
      <c r="C403">
        <v>153340</v>
      </c>
      <c r="D403">
        <v>152720</v>
      </c>
      <c r="E403">
        <v>151610</v>
      </c>
      <c r="F403">
        <f t="shared" si="31"/>
        <v>152562.5</v>
      </c>
    </row>
    <row r="404" spans="1:6" ht="12.75">
      <c r="A404" s="3" t="s">
        <v>32</v>
      </c>
      <c r="B404">
        <v>158870</v>
      </c>
      <c r="C404">
        <v>158730</v>
      </c>
      <c r="D404">
        <v>159070</v>
      </c>
      <c r="E404">
        <v>157190</v>
      </c>
      <c r="F404">
        <f t="shared" si="31"/>
        <v>158465</v>
      </c>
    </row>
    <row r="405" spans="1:8" ht="12.75">
      <c r="A405" s="3" t="s">
        <v>33</v>
      </c>
      <c r="B405">
        <v>8950</v>
      </c>
      <c r="C405">
        <v>9000</v>
      </c>
      <c r="D405">
        <v>8510</v>
      </c>
      <c r="E405">
        <v>8280</v>
      </c>
      <c r="F405">
        <f t="shared" si="31"/>
        <v>8685</v>
      </c>
      <c r="G405">
        <f>AVERAGE(F405:F406)</f>
        <v>8215</v>
      </c>
      <c r="H405">
        <f>STDEV(F405:F406)</f>
        <v>664.6803743153547</v>
      </c>
    </row>
    <row r="406" spans="1:6" ht="12.75">
      <c r="A406" s="3" t="s">
        <v>34</v>
      </c>
      <c r="B406">
        <v>7500</v>
      </c>
      <c r="C406">
        <v>7810</v>
      </c>
      <c r="D406">
        <v>7940</v>
      </c>
      <c r="E406">
        <v>7730</v>
      </c>
      <c r="F406">
        <f t="shared" si="31"/>
        <v>7745</v>
      </c>
    </row>
    <row r="407" spans="1:8" ht="12.75">
      <c r="A407" s="3" t="s">
        <v>35</v>
      </c>
      <c r="B407">
        <v>5760</v>
      </c>
      <c r="C407">
        <v>5940</v>
      </c>
      <c r="D407">
        <v>6140</v>
      </c>
      <c r="E407">
        <v>5910</v>
      </c>
      <c r="F407">
        <f t="shared" si="31"/>
        <v>5937.5</v>
      </c>
      <c r="G407">
        <f>AVERAGE(F407:F408)</f>
        <v>5578.75</v>
      </c>
      <c r="H407">
        <f>STDEV(F407:F408)</f>
        <v>507.34911550134785</v>
      </c>
    </row>
    <row r="408" spans="1:6" ht="12.75">
      <c r="A408" s="3" t="s">
        <v>36</v>
      </c>
      <c r="B408">
        <v>5200</v>
      </c>
      <c r="C408">
        <v>5210</v>
      </c>
      <c r="D408">
        <v>5170</v>
      </c>
      <c r="E408">
        <v>5300</v>
      </c>
      <c r="F408">
        <f t="shared" si="31"/>
        <v>5220</v>
      </c>
    </row>
    <row r="409" ht="12.75">
      <c r="A409" s="3"/>
    </row>
  </sheetData>
  <mergeCells count="40">
    <mergeCell ref="T109:U109"/>
    <mergeCell ref="V109:W109"/>
    <mergeCell ref="X109:Y109"/>
    <mergeCell ref="Z109:AA109"/>
    <mergeCell ref="L109:M109"/>
    <mergeCell ref="N109:O109"/>
    <mergeCell ref="P109:Q109"/>
    <mergeCell ref="R109:S109"/>
    <mergeCell ref="T90:U90"/>
    <mergeCell ref="V90:W90"/>
    <mergeCell ref="X90:Y90"/>
    <mergeCell ref="Z90:AA90"/>
    <mergeCell ref="L90:M90"/>
    <mergeCell ref="N90:O90"/>
    <mergeCell ref="P90:Q90"/>
    <mergeCell ref="R90:S90"/>
    <mergeCell ref="T71:U71"/>
    <mergeCell ref="V71:W71"/>
    <mergeCell ref="X71:Y71"/>
    <mergeCell ref="Z71:AA71"/>
    <mergeCell ref="L71:M71"/>
    <mergeCell ref="N71:O71"/>
    <mergeCell ref="P71:Q71"/>
    <mergeCell ref="R71:S71"/>
    <mergeCell ref="T53:U53"/>
    <mergeCell ref="V53:W53"/>
    <mergeCell ref="X53:Y53"/>
    <mergeCell ref="Z53:AA53"/>
    <mergeCell ref="L53:M53"/>
    <mergeCell ref="N53:O53"/>
    <mergeCell ref="P53:Q53"/>
    <mergeCell ref="R53:S53"/>
    <mergeCell ref="L35:M35"/>
    <mergeCell ref="N35:O35"/>
    <mergeCell ref="P35:Q35"/>
    <mergeCell ref="R35:S35"/>
    <mergeCell ref="T35:U35"/>
    <mergeCell ref="V35:W35"/>
    <mergeCell ref="X35:Y35"/>
    <mergeCell ref="Z35:AA3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James Chappell</cp:lastModifiedBy>
  <dcterms:created xsi:type="dcterms:W3CDTF">2007-08-31T09:33:10Z</dcterms:created>
  <dcterms:modified xsi:type="dcterms:W3CDTF">2007-10-27T01:23:26Z</dcterms:modified>
  <cp:category/>
  <cp:version/>
  <cp:contentType/>
  <cp:contentStatus/>
</cp:coreProperties>
</file>